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28" windowHeight="6840"/>
  </bookViews>
  <sheets>
    <sheet name="2023项目申报表" sheetId="1" r:id="rId1"/>
  </sheets>
  <externalReferences>
    <externalReference r:id="rId2"/>
  </externalReferences>
  <definedNames>
    <definedName name="_xlnm._FilterDatabase" localSheetId="0" hidden="1">'2023项目申报表'!$A$5:$AL$319</definedName>
    <definedName name="_xlnm.Print_Titles" localSheetId="0">'2023项目申报表'!$3:$5</definedName>
  </definedNames>
  <calcPr calcId="144525"/>
</workbook>
</file>

<file path=xl/sharedStrings.xml><?xml version="1.0" encoding="utf-8"?>
<sst xmlns="http://schemas.openxmlformats.org/spreadsheetml/2006/main" count="4153" uniqueCount="1336">
  <si>
    <t>附件2</t>
  </si>
  <si>
    <t>武冈市2023年度巩固拓展脱贫攻坚成果和乡村振兴项目库入库项目申报表</t>
  </si>
  <si>
    <t>序
号</t>
  </si>
  <si>
    <t>项目类别</t>
  </si>
  <si>
    <t>乡</t>
  </si>
  <si>
    <t>村</t>
  </si>
  <si>
    <t>项目名称</t>
  </si>
  <si>
    <t>建设
性质</t>
  </si>
  <si>
    <t>实施
地点</t>
  </si>
  <si>
    <t>时间进度</t>
  </si>
  <si>
    <t>责任
单位</t>
  </si>
  <si>
    <t>建设内容
及规模</t>
  </si>
  <si>
    <t>资金规模和筹资方式</t>
  </si>
  <si>
    <t>受益对象</t>
  </si>
  <si>
    <t>绩效
目标</t>
  </si>
  <si>
    <t>联农
带农
机制</t>
  </si>
  <si>
    <t>备注</t>
  </si>
  <si>
    <t>项目
类型</t>
  </si>
  <si>
    <t>二级
项目
类型</t>
  </si>
  <si>
    <t>项目
子类
型</t>
  </si>
  <si>
    <t>计划
开工
时间</t>
  </si>
  <si>
    <t>计划
完工
时间</t>
  </si>
  <si>
    <t>项目
预算
总投
资
(万元)</t>
  </si>
  <si>
    <t>其中</t>
  </si>
  <si>
    <t>受益
村数
(个)</t>
  </si>
  <si>
    <t>受益
户数
(户)</t>
  </si>
  <si>
    <t>受益人口
数
(人)</t>
  </si>
  <si>
    <t>财政
资金
(万元)</t>
  </si>
  <si>
    <t>其他
资金
(万元)</t>
  </si>
  <si>
    <t>受益
脱贫
村数
(个)</t>
  </si>
  <si>
    <t>受益脱
贫户数
及防止
返贫监
测对象
户数
(户)</t>
  </si>
  <si>
    <t>受益脱贫
人口数及
防止返贫
监测对象
人口数
（人）</t>
  </si>
  <si>
    <t>中央第一批40</t>
  </si>
  <si>
    <t>乡村建设行动</t>
  </si>
  <si>
    <t>农村基础设施（含产业配套基础设施）</t>
  </si>
  <si>
    <t>其他</t>
  </si>
  <si>
    <t>文坪镇</t>
  </si>
  <si>
    <t>双龙兴村</t>
  </si>
  <si>
    <t>武冈国有林场2023年度欠发达国有林场森林防火设施设备基础设施建设</t>
  </si>
  <si>
    <t>低改</t>
  </si>
  <si>
    <t>武冈市牛吃水、羊古坪</t>
  </si>
  <si>
    <t>武冈国有林场</t>
  </si>
  <si>
    <t>对203.5亩生态有机茶基地进行低改</t>
  </si>
  <si>
    <t>通过低改，树立武冈云山生态有机茶品牌，带动村民就业，搞高村民收入，增强村民幸福感。</t>
  </si>
  <si>
    <t>带动村民就业，搞高村民收入，增强村民幸福感</t>
  </si>
  <si>
    <t>省级第二批3284</t>
  </si>
  <si>
    <t>法相岩街道</t>
  </si>
  <si>
    <t>新泽村</t>
  </si>
  <si>
    <t>法相岩街道新泽村美丽院落建设（14、15组）</t>
  </si>
  <si>
    <t>新建</t>
  </si>
  <si>
    <t>武冈市乡村振兴局</t>
  </si>
  <si>
    <t>14、15组美丽院落打造</t>
  </si>
  <si>
    <t>打造生态宜居美丽院落</t>
  </si>
  <si>
    <t>就业项目</t>
  </si>
  <si>
    <t>就业
培训</t>
  </si>
  <si>
    <t>技能培训</t>
  </si>
  <si>
    <t>武冈市</t>
  </si>
  <si>
    <t>乡村振兴致富带头人培训</t>
  </si>
  <si>
    <t>脱贫村、乡村振兴重点村及示范村和脱贫人口较多的一般村</t>
  </si>
  <si>
    <t>202312</t>
  </si>
  <si>
    <t>根据湘振局联（2021）2号及湘振局发（2021）19号相关 文件，省给我市定的任务是140人，其中乡村建设型70人，产业发展型70人，2022年按2021年培训任务30%递增，计划182人。</t>
  </si>
  <si>
    <t>通过培育致富带头人，每名致富带头人要带动3户以上脱贫劳动力就业创业，帮助2000人以上建档立卡农村已脱贫人口及群众增收2000元/人。</t>
  </si>
  <si>
    <t>农村实用技术培训</t>
  </si>
  <si>
    <t>建档立卡脱贫人口及易致贫边缘户</t>
  </si>
  <si>
    <t>培训对象：全市所有有意愿参加实用技术培训建档立卡已脱贫困户中务农劳动力，培训补助标准：县级培训 100 元/人天（包括场地租金、教师工资、学员车费及生活费），培训时间不少于 1天，培训人数12000人次</t>
  </si>
  <si>
    <t>对全市脱贫人口开展有针对性实用技术培训，增加脱贫人口家庭收入，提高其科学致富能力，达到增收2000元/人</t>
  </si>
  <si>
    <t>省级第一批735</t>
  </si>
  <si>
    <t>产业发展项目</t>
  </si>
  <si>
    <t>金融保险配套</t>
  </si>
  <si>
    <t>小额贷款贴息</t>
  </si>
  <si>
    <t>脱贫人口小额信贷贴息</t>
  </si>
  <si>
    <t>根据长银发（2021）116号文件，脱贫人口小额信贷贴息，根据2022年脱贫人口小额贷款余额1亿及2023年脱贫人口小额信贷计划数4000万元</t>
  </si>
  <si>
    <t>对全市因发展产业而缺少资金的脱贫人口进行小额信贷发展生产按基准利率全额贴息，达到增收5000元/人</t>
  </si>
  <si>
    <t>中央第一批4611</t>
  </si>
  <si>
    <t>巩固三保障成果</t>
  </si>
  <si>
    <t>教育</t>
  </si>
  <si>
    <t>享受“雨露计划”职业教育补助</t>
  </si>
  <si>
    <t>职业学历教育补助</t>
  </si>
  <si>
    <t>根据湘振局发（2021）23号文件，全市所有建档卡已脱贫户子女就读职业学历教育，做到应补尽补，根据2021年秋季申报情况，补助人数大约3850人左右</t>
  </si>
  <si>
    <t>引导农村脱贫家庭新成长劳动力接受中、高等职业教育，达到稳定脱贫目标</t>
  </si>
  <si>
    <t>生产
项目</t>
  </si>
  <si>
    <t>光伏电站建设</t>
  </si>
  <si>
    <t>湾头桥镇</t>
  </si>
  <si>
    <t>芭蕉庾家桥村、朝阳村、光远村、黎明村、六家铺、龙桥村、龙泉村、坪山村、青龙村、山青村、石覃村、世富村、铜湾村、湾头桥社区、幸福村、永丰村、长友村、大湾桥村等18个村</t>
  </si>
  <si>
    <t>湾头桥镇村级集体经济发展项目</t>
  </si>
  <si>
    <t>扩建</t>
  </si>
  <si>
    <t>市统建电站所在地</t>
  </si>
  <si>
    <t>武冈市发展壮大村级集体经济工作专班</t>
  </si>
  <si>
    <t>村级集体经济薄弱村确权入股，对电站运行维护，实现股份制合作增收</t>
  </si>
  <si>
    <t>增加村集体经济收入1-1.5万元/村</t>
  </si>
  <si>
    <t>邓元泰镇</t>
  </si>
  <si>
    <t>赤塘村、渡头桥村、丰坪村、凤溪村、华塘村、江塘村、浪石铺村、伦道村、绿洲社区、马梓村、农家桥村、清溪村、沙洲村、山口村、山岚村、踏岭村、天心桥村、圳源村、中山村、周塘村等20个村</t>
  </si>
  <si>
    <t>邓元泰镇村级集体经济发展项目</t>
  </si>
  <si>
    <t>邓家铺镇</t>
  </si>
  <si>
    <t>白水村、大塘新村、大田村、邓家铺社区、东旗村、扶峰村、黄塘村、黄竹村、金盘村、兰田村、三和村、卧龙村、名利村、新建村、岩口村、杨龙村、杨木村等17个村</t>
  </si>
  <si>
    <t>邓家铺村级集体经济项目</t>
  </si>
  <si>
    <t>罗宏村、火云村、三联村、三林村、双江口村、田中村、幸福村、安心观村等7个村</t>
  </si>
  <si>
    <t>文坪镇村级集体经济项目</t>
  </si>
  <si>
    <t>大甸镇</t>
  </si>
  <si>
    <t>大甸社区、枫木村、青龙村、山底村、陶田村、小铺村等6个村</t>
  </si>
  <si>
    <t>大甸镇村级集体经济项目</t>
  </si>
  <si>
    <t>秦桥镇</t>
  </si>
  <si>
    <t>板桥村、鹅眉村、华口村、黄沙村、千秋村、秦桥村、小冲村等7个村</t>
  </si>
  <si>
    <t>秦桥镇村级集体经济项目</t>
  </si>
  <si>
    <t>水浸坪乡</t>
  </si>
  <si>
    <t>大山村、高霞村、黄菜村、隆兴村、峦山村、仁堂村、双虎村、永红村、石林村等9个村</t>
  </si>
  <si>
    <t>水浸坪乡村级集体经济项目</t>
  </si>
  <si>
    <t>司马冲镇</t>
  </si>
  <si>
    <t>东古村、江姐村、麻腾村、山新村、下抄村、杨梅村等6个村</t>
  </si>
  <si>
    <t>司马冲镇村级集体经济项目</t>
  </si>
  <si>
    <t>马坪乡</t>
  </si>
  <si>
    <t>陈龙村、金星村、劳背村、石地村、长石村、转龙村等6个村</t>
  </si>
  <si>
    <t>马坪乡村级集体经济项目</t>
  </si>
  <si>
    <t>稠树塘镇</t>
  </si>
  <si>
    <t>大山村、甘冲村、功德村、居委会、田塘村、田中村、万福村、小水村、陆平村、烟塘村、杨柳村等11个村</t>
  </si>
  <si>
    <t>稠树塘镇村级集体经济项目</t>
  </si>
  <si>
    <t>双牌镇</t>
  </si>
  <si>
    <t>宝山村、大坝村、金盆村、浪石村、栗山社区、龙从村、满背村、米山村、清和社区、太源村、钟桥村等11个村</t>
  </si>
  <si>
    <t>双牌镇村级集体经济项目</t>
  </si>
  <si>
    <t>龙溪镇</t>
  </si>
  <si>
    <t>大塘村、居委会、连山村、龙丰村、南山村、石洪村、石路村、双明村、同心村等9个村</t>
  </si>
  <si>
    <t>龙溪镇村级集体经济项目</t>
  </si>
  <si>
    <t>晏田乡</t>
  </si>
  <si>
    <t>大胜村、合心村、荷花村、黄坡村、蕉林村、青山亭村、三井村、向东村等8个村</t>
  </si>
  <si>
    <t>晏田乡村级集体经济项目</t>
  </si>
  <si>
    <t>荆竹铺镇</t>
  </si>
  <si>
    <t>陡山村、公堂村、回马村、荆江村、漠溪村、平原社区、岐岭村、三元桥村、桐木村、永光村、钟窑村、三合村等12个村</t>
  </si>
  <si>
    <t>荆竹铺镇村级集体经济项目</t>
  </si>
  <si>
    <t>春光村、独山村、高桥村、红星村、南塔村、兴隆村、长安村、郑家坪村、紫甸村、清水亭村、新泽村等11个村</t>
  </si>
  <si>
    <t>法相岩街道村级集体经济项目</t>
  </si>
  <si>
    <t>辕门口街道</t>
  </si>
  <si>
    <t>城南村、革新村、落子铺村、资南村等4个村</t>
  </si>
  <si>
    <t>辕门口街道村级集体经济项目</t>
  </si>
  <si>
    <t>迎春亭街道</t>
  </si>
  <si>
    <t>白竹山村、曹旗村、地母庵村、丰仁村、福溪村、高船岭村、荷塘村、黄沙冲村、金明村、栗塘村、七里桥村、青山村、石羊村、双峰村、水乐村、同保村、玄羊村等17个村</t>
  </si>
  <si>
    <t>迎春亭街道村级集体经济项目</t>
  </si>
  <si>
    <t>水西门街道</t>
  </si>
  <si>
    <t>得胜村、枧道村、马安村、塘岭村、桃花村、万全村、新和村、永太村、玉屏村、罗伟村等10个村</t>
  </si>
  <si>
    <t>水西门街道村级集体经济项目</t>
  </si>
  <si>
    <t>养殖业基地</t>
  </si>
  <si>
    <t>武冈铜鹅保种</t>
  </si>
  <si>
    <t>邓元泰镇、司马冲镇、文坪镇、龙溪铺镇、迎春亭办事处、水西门办事处、邓家铺镇、稠树塘镇</t>
  </si>
  <si>
    <t>武冈市特色产业发展中心</t>
  </si>
  <si>
    <t>1.存栏种鹅2.5万羽2.品种提纯、家系开发50组3.反季节铜鹅养殖试验种鹅3000羽4.新建养殖场栏舍2000平米5.鹅草种植800亩</t>
  </si>
  <si>
    <t>实现产值5500万元</t>
  </si>
  <si>
    <t>帮助160户480人脱贫人口参加铜鹅养殖，实现人均增由800元</t>
  </si>
  <si>
    <t>种植业基地</t>
  </si>
  <si>
    <t>武冈市农业产业直接帮扶以奖代扶项目</t>
  </si>
  <si>
    <t>各乡镇</t>
  </si>
  <si>
    <t>武冈市农业农村局</t>
  </si>
  <si>
    <t>根据《武冈市农业产业直接帮扶以奖代扶实施方案》，监测户自主投资发展的农业产业。包括种植业和养殖业。</t>
  </si>
  <si>
    <t>提升监测户的知晓度和满意度，确保有产业发展能力、发展意愿的监测户在巩固拓展脱贫攻坚成果同乡村振兴有效衔接期内，至少得到一轮产业发展帮扶</t>
  </si>
  <si>
    <t>直接帮扶</t>
  </si>
  <si>
    <t>配套基础设施项目</t>
  </si>
  <si>
    <t>小型农田水利设施建设</t>
  </si>
  <si>
    <t>双牌</t>
  </si>
  <si>
    <t>清和</t>
  </si>
  <si>
    <t>双牌镇清和村25组渠道工程</t>
  </si>
  <si>
    <t>维修</t>
  </si>
  <si>
    <t>双牌镇清和村25组</t>
  </si>
  <si>
    <t>水利局</t>
  </si>
  <si>
    <t>修建渠道600米</t>
  </si>
  <si>
    <t>改善65亩农田灌溉</t>
  </si>
  <si>
    <t>世富村</t>
  </si>
  <si>
    <t>世富温氏养鸡场</t>
  </si>
  <si>
    <t>武冈城乡融合产业投资有限责任公司</t>
  </si>
  <si>
    <t>新修周边排水圳</t>
  </si>
  <si>
    <t>温氏养鸡产业持续发展，巩固脱贫攻坚成果</t>
  </si>
  <si>
    <t>温氏养鸡
重点产业
帮扶贫困
人口分红</t>
  </si>
  <si>
    <t>农家桥</t>
  </si>
  <si>
    <t>农家桥温氏养鸡场</t>
  </si>
  <si>
    <t>农家桥村</t>
  </si>
  <si>
    <t>新建装车平台，改建场内排水圳</t>
  </si>
  <si>
    <t>大山</t>
  </si>
  <si>
    <t>大山温氏养鸡场</t>
  </si>
  <si>
    <t>大山村</t>
  </si>
  <si>
    <t>2023年6</t>
  </si>
  <si>
    <t>新修蓄水山塘</t>
  </si>
  <si>
    <t>曹家塘</t>
  </si>
  <si>
    <t>曹家塘温氏养鸡场</t>
  </si>
  <si>
    <t>改建</t>
  </si>
  <si>
    <t>曹家塘村</t>
  </si>
  <si>
    <t>进场道路铺沙、环保设施升级</t>
  </si>
  <si>
    <t>栗山</t>
  </si>
  <si>
    <t>栗山温氏养鸡场</t>
  </si>
  <si>
    <t>栗山社区道子坪</t>
  </si>
  <si>
    <t>武冈市生态养鱼产业发展项目</t>
  </si>
  <si>
    <t>武冈市18个乡镇街道</t>
  </si>
  <si>
    <t>村集体精养山塘示范点1600亩，102.4万元，村集体山塘1200口，19900亩298.6万元，合计400万元</t>
  </si>
  <si>
    <t>壮大村集体经济</t>
  </si>
  <si>
    <t>公司+农户</t>
  </si>
  <si>
    <t>研究开发武冈水稻产业研发合作项目</t>
  </si>
  <si>
    <t>全市各乡镇</t>
  </si>
  <si>
    <t>（1）针对武冈当地稻田的土壤与气候特征和耕作习惯，通过科技创新，研究集成镉低积累水稻安全、绿色、轻简、高效生产栽培技术并示范推广。（2）根据武冈水稻制种区域水稻生长发育的特征特性，研究集成轻简、高效、高产杂交水稻制种技术并示范推广。</t>
  </si>
  <si>
    <t>示范推广镉低积累优质水稻品种；研究、推广杂交水稻高产高效制种技术。促进武冈优势制种基地与龙头企业战略合作。</t>
  </si>
  <si>
    <t>提供技术服务</t>
  </si>
  <si>
    <t>公益性岗位</t>
  </si>
  <si>
    <t>全市</t>
  </si>
  <si>
    <t>相关村</t>
  </si>
  <si>
    <t>农村保洁员工资（公益性岗位）</t>
  </si>
  <si>
    <t>续建</t>
  </si>
  <si>
    <t>2023.1.1</t>
  </si>
  <si>
    <t>2023.12.31</t>
  </si>
  <si>
    <t>每人每月按600元补助，保洁员实行聘任制动态管理，由乡镇负责制定聘用管理办法，保洁员绩效工资由市整治办每季度拨付一次，拨付比例按各乡镇街道在全市季度考核中的排名进行拨付，排名分为四个等级。</t>
  </si>
  <si>
    <t>完成日常保洁，改善全市农村人居环境</t>
  </si>
  <si>
    <t>《关于切实加强就业帮扶巩固拓展脱贫攻坚成果助力乡村振兴的实施意见》（湘人社规［2021]10号）文件精神，按照“脱贫人口公益性岗位确保不低于上年”的考核要求，2022年公益性岗位2881人，新增1667人。</t>
  </si>
  <si>
    <t>积极开发公益性岗位，确保有劳动力的贫困户就业有保障，实现“一人就业创业、一户脱贫致富”。</t>
  </si>
  <si>
    <t>加工流通项目</t>
  </si>
  <si>
    <t>加工业</t>
  </si>
  <si>
    <t>圳源村</t>
  </si>
  <si>
    <t>邓元泰镇圳源村集体经济发展项目</t>
  </si>
  <si>
    <t>圳源村老村部</t>
  </si>
  <si>
    <t>购置米厂自动风包机、榨油机等加工设备</t>
  </si>
  <si>
    <t>通过修建米厂，促进村集体经济增收</t>
  </si>
  <si>
    <t>驻点村</t>
  </si>
  <si>
    <t>木瓜桥村</t>
  </si>
  <si>
    <t>邓元泰镇木瓜桥村河堤维修项目</t>
  </si>
  <si>
    <t>木瓜桥一侧</t>
  </si>
  <si>
    <t>长凼坝改造工程</t>
  </si>
  <si>
    <t>通过整修水圳，增加水稻灌溉面积</t>
  </si>
  <si>
    <t>龚</t>
  </si>
  <si>
    <t>农村道路建设</t>
  </si>
  <si>
    <t>雅槎村</t>
  </si>
  <si>
    <t>稠树塘镇雅槎村道路建设项目</t>
  </si>
  <si>
    <t>30组</t>
  </si>
  <si>
    <t>300米道路硬化</t>
  </si>
  <si>
    <t>通过硬化道路，改善群众出行情况</t>
  </si>
  <si>
    <t>欧</t>
  </si>
  <si>
    <t>人居环境整治</t>
  </si>
  <si>
    <t>村容村貌提升</t>
  </si>
  <si>
    <t>荷花村</t>
  </si>
  <si>
    <t>晏田乡荷花村环境整治项目</t>
  </si>
  <si>
    <t>12、13组</t>
  </si>
  <si>
    <t>约3亩左右原污水塘地面硬化、小广场建设</t>
  </si>
  <si>
    <t>通过地面硬化与小广场建设，改善群众生活条件</t>
  </si>
  <si>
    <t>山青村</t>
  </si>
  <si>
    <t>湾头桥山青村水渠新建，维修等</t>
  </si>
  <si>
    <t>10.11.12等组</t>
  </si>
  <si>
    <t>新建渠道760米，维修50米。</t>
  </si>
  <si>
    <t>通过整修水渠，增加水稻灌溉面积300亩。</t>
  </si>
  <si>
    <t>居委会</t>
  </si>
  <si>
    <t>湾头桥居委会山塘整修</t>
  </si>
  <si>
    <t>18组万里塘</t>
  </si>
  <si>
    <t>整修山塘整修1座</t>
  </si>
  <si>
    <t>通过山塘整修，增加水稻灌溉面积</t>
  </si>
  <si>
    <t>白羊村</t>
  </si>
  <si>
    <t>马坪乡白羊村水圳新建</t>
  </si>
  <si>
    <t>2.3组</t>
  </si>
  <si>
    <t>新建水圳560米</t>
  </si>
  <si>
    <t>通过新修水圳，增加水稻灌溉面积</t>
  </si>
  <si>
    <t>农村道路设施建设</t>
  </si>
  <si>
    <t>公堂村</t>
  </si>
  <si>
    <t>荆竹镇公堂村村道硬化</t>
  </si>
  <si>
    <t>2.3.4.5.12组等</t>
  </si>
  <si>
    <t>道路硬化330米</t>
  </si>
  <si>
    <t>凤溪</t>
  </si>
  <si>
    <t>武冈市邓元泰丰坪村谭家庄奶山羊养殖场</t>
  </si>
  <si>
    <t>邓元泰镇凤溪村</t>
  </si>
  <si>
    <t>2023、3</t>
  </si>
  <si>
    <t>畜牧水产事务中心</t>
  </si>
  <si>
    <t>新建标准化养殖房、草料库、储奶间约1000平方米，引进50头奶山羊</t>
  </si>
  <si>
    <t>带动3户10人参与项目实施，人平年增加收入5000元以上</t>
  </si>
  <si>
    <t>不断加强</t>
  </si>
  <si>
    <t>新铺</t>
  </si>
  <si>
    <t>武冈市稠树塘镇宏富奶山羊养殖场</t>
  </si>
  <si>
    <t>稠树塘镇新铺村</t>
  </si>
  <si>
    <t>新建养殖房、草料房、储奶舍500平方米，引进种奶山羊100头。</t>
  </si>
  <si>
    <t>奶山羊产业得到发展
脱贫成果得到巩固</t>
  </si>
  <si>
    <t>桂竹</t>
  </si>
  <si>
    <t>湖南羊泰泰牧业发展有限公司</t>
  </si>
  <si>
    <t>稠树塘镇桂竹村</t>
  </si>
  <si>
    <t>新建养殖房、草料房、储奶舍500平方米，引进种奶山羊120头。</t>
  </si>
  <si>
    <t>黄菜村</t>
  </si>
  <si>
    <t>武冈市水浸坪乡菊莲养殖场</t>
  </si>
  <si>
    <t>水浸坪乡黄菜村</t>
  </si>
  <si>
    <t>新建标准化养殖房、草料库、储奶间约500平方米，引进50头奶山羊</t>
  </si>
  <si>
    <t>石门村</t>
  </si>
  <si>
    <t>武冈市湾头桥镇刘孙根养殖农场</t>
  </si>
  <si>
    <t>武冈市晏田乡石门村6组</t>
  </si>
  <si>
    <t>邓家铺镇三和村</t>
  </si>
  <si>
    <t>武冈市邓家铺镇玉萍养殖场</t>
  </si>
  <si>
    <t>新建养殖房、草料房、储奶舍500平方米，引进种奶山羊200头。</t>
  </si>
  <si>
    <t>道光</t>
  </si>
  <si>
    <t>武冈市邓家铺镇文才养殖场</t>
  </si>
  <si>
    <t>邓家铺镇道光村</t>
  </si>
  <si>
    <t>武冈市邓家铺镇建海养殖场</t>
  </si>
  <si>
    <t>武冈市邓家铺镇甲炼养殖场</t>
  </si>
  <si>
    <t>武冈市邓家铺镇文庄养殖场</t>
  </si>
  <si>
    <t>林峰</t>
  </si>
  <si>
    <t>武冈市前智养殖有限责任公司</t>
  </si>
  <si>
    <t>文坪镇林峰村</t>
  </si>
  <si>
    <t>新建养殖房、草料房、储奶舍500平方米，引进种奶山羊50头。</t>
  </si>
  <si>
    <t>德胜村</t>
  </si>
  <si>
    <t>武冈市水浸坪乡戴香明奶山羊养殖基地</t>
  </si>
  <si>
    <t>水浸坪乡德胜村</t>
  </si>
  <si>
    <t>高霞村</t>
  </si>
  <si>
    <t>武冈市中武养殖场</t>
  </si>
  <si>
    <t>水浸坪乡高霞村</t>
  </si>
  <si>
    <t>武冈市秀花奶山羊养殖基地</t>
  </si>
  <si>
    <t>水浸坪乡德胜村4组</t>
  </si>
  <si>
    <t>浪石</t>
  </si>
  <si>
    <t>武冈市邓元泰国珍鸿发种养农场产业发展项目</t>
  </si>
  <si>
    <t>改扩建</t>
  </si>
  <si>
    <t>邓元泰镇浪石村</t>
  </si>
  <si>
    <t>武冈市畜牧水产事务中心</t>
  </si>
  <si>
    <t>新建栏舍3200平方米，改扩建2800平方米。年出栏生猪6000头，完善生物安全设施与粪污处理与资源化利用设施。</t>
  </si>
  <si>
    <t>带动3户10人参与项目实施，人平年增加收入3000元以上</t>
  </si>
  <si>
    <t>生猪产业得到发展
脱贫成果得到巩固</t>
  </si>
  <si>
    <t>马梓</t>
  </si>
  <si>
    <t>邓元泰颜四清猪场产业发展项目</t>
  </si>
  <si>
    <t>邓元泰镇马梓19组</t>
  </si>
  <si>
    <t>新建栏舍1050平方米。年出栏生猪4500头，完善生物安全设施与粪污处理与资源化利用设施。</t>
  </si>
  <si>
    <t>带动3户10人参与项目实施，人平年增加收入2000元以上</t>
  </si>
  <si>
    <t>大胜</t>
  </si>
  <si>
    <t>晏田大胜曾利猪场产业发展项目</t>
  </si>
  <si>
    <t>晏田乡大胜村5组</t>
  </si>
  <si>
    <t>改扩建栏舍3600平方米，存栏能繁母猪412头。年出栏生猪10000头，完善生物安全设施与粪污处理与资源化利用设施。</t>
  </si>
  <si>
    <t>带动5户15人参与项目实施，人平年增加收入2500元以上</t>
  </si>
  <si>
    <t>油岭</t>
  </si>
  <si>
    <t>武冈市双牌镇油岭村黄民希猪场</t>
  </si>
  <si>
    <t>武冈市双牌镇双牌镇油岭村</t>
  </si>
  <si>
    <t>新建栏舍3120平方米。年出栏生猪4500头，完善生物安全设施与粪污处理与资源化利用设施。</t>
  </si>
  <si>
    <t>带动5户15人参与项目实施，人平年增加收入2000元以上</t>
  </si>
  <si>
    <t>潮水</t>
  </si>
  <si>
    <t>武冈市兴隆猪场产业发展项目（李建军）</t>
  </si>
  <si>
    <t>秦桥镇潮水村1组</t>
  </si>
  <si>
    <t>新建栏舍3312平方米。年出栏生猪4000头，完善生物安全设施与粪污处理与资源化利用设施。</t>
  </si>
  <si>
    <t>带动5户15人参与项目实施，人平年增加收入3000元以上</t>
  </si>
  <si>
    <t>双明</t>
  </si>
  <si>
    <t>武冈市龙溪镇双明村鞠玉奇猪场产业发展项目</t>
  </si>
  <si>
    <t>武冈市龙溪镇双明村</t>
  </si>
  <si>
    <t>新建栏舍800平方米，存栏能繁母猪86头。年出栏生猪3000头，完善生物安全设施与粪污处理与资源化利用设施。</t>
  </si>
  <si>
    <t>带动3户10人参与项目实施，人平年增加收入2500元以上</t>
  </si>
  <si>
    <t>青龙</t>
  </si>
  <si>
    <t>大甸华礼舜猪场产业发展项目</t>
  </si>
  <si>
    <t>大甸镇青龙村10组</t>
  </si>
  <si>
    <t>新建栏舍845平方米，改扩建栏舍1500平方米。年出栏生猪3000头，完善生物安全设施与粪污处理与资源化利用设施。</t>
  </si>
  <si>
    <t>苏龙</t>
  </si>
  <si>
    <t>武冈市唐明锋养猪场（唐明锋）</t>
  </si>
  <si>
    <t>稠树塘镇苏龙村2组</t>
  </si>
  <si>
    <t>改扩建栏舍800平方米，改扩建600平方米。存栏能繁母猪102头，年出栏生猪3000头，完善生物安全设施与粪污处理与资源化利用设施。</t>
  </si>
  <si>
    <t>石林村</t>
  </si>
  <si>
    <t>武冈市元旺生态养殖场（唐国伟）</t>
  </si>
  <si>
    <t>水浸坪乡石林村2组</t>
  </si>
  <si>
    <t>新建栏舍1650平方米。年出栏生猪3000头，完善生物安全设施与粪污处理与资源化利用设施。</t>
  </si>
  <si>
    <t>清水亭</t>
  </si>
  <si>
    <t>武冈市加军家庭农场（肖加军）</t>
  </si>
  <si>
    <t>法相岩办事处南清水亭</t>
  </si>
  <si>
    <t>改扩建栏舍3500平方米。年出栏生猪4000头，完善生物安全设施与粪污处理与资源化利用设施。</t>
  </si>
  <si>
    <t>八合</t>
  </si>
  <si>
    <t>湖南民腾农牧养殖场（邓联龙）</t>
  </si>
  <si>
    <t>湾头桥八合村7组</t>
  </si>
  <si>
    <t>新建栏舍1760平方米，存栏能繁母猪118头。年出栏生猪3600头，完善生物安全设施与粪污处理与资源化利用设施。</t>
  </si>
  <si>
    <t>飞石</t>
  </si>
  <si>
    <t>缘生圆养殖场龚叶群猪场</t>
  </si>
  <si>
    <t>文坪镇飞石村</t>
  </si>
  <si>
    <t>新建栏舍2960平方米，改扩建1404平方米。年出栏生猪4500头，完善生物安全设施与粪污处理与资源化利用设施。</t>
  </si>
  <si>
    <t>双牌镇远丰花猪场（肖时柱）</t>
  </si>
  <si>
    <t>双牌镇清和社区</t>
  </si>
  <si>
    <t>新建栏舍3000平方米。存栏能繁母猪105头，年出栏生猪6000头，完善生物安全设施与粪污处理与资源化利用设施。</t>
  </si>
  <si>
    <t>钟桥</t>
  </si>
  <si>
    <t>华瑞养猪场（黄生瑞）</t>
  </si>
  <si>
    <t>双牌镇钟桥村</t>
  </si>
  <si>
    <t>改扩建栏舍900平方米，改扩建2500平方米。年出栏生猪4000头，完善生物安全设施与粪污处理与资源化利用设施。</t>
  </si>
  <si>
    <t>满背</t>
  </si>
  <si>
    <t>武冈市宏鑫养殖场（彭林）</t>
  </si>
  <si>
    <t>双牌镇满背村</t>
  </si>
  <si>
    <t>新建栏舍1625平方米，全年能出栏生猪3000头，完善生物安全设施与粪污处理与资源化利用设施。</t>
  </si>
  <si>
    <t>歧塘</t>
  </si>
  <si>
    <t>武冈市鑫福全生态养殖农民专业合作社（戴求学）</t>
  </si>
  <si>
    <t>龙溪镇歧塘村</t>
  </si>
  <si>
    <t>改扩建栏舍1100平方米，存栏能繁母猪102头。年出栏生猪2000头，完善生物安全设施与粪污处理与资源化利用设施。</t>
  </si>
  <si>
    <t>武冈市红丰种养专业合作社（雷蕾）</t>
  </si>
  <si>
    <t>司马冲镇居委会</t>
  </si>
  <si>
    <t>新建栏舍2000平方米。年出栏生猪3000头，完善生物安全设施与粪污处理与资源化利用设施。</t>
  </si>
  <si>
    <t>林草基地建设</t>
  </si>
  <si>
    <t>武冈市各乡镇（街道）</t>
  </si>
  <si>
    <t>相关实施村</t>
  </si>
  <si>
    <t>油茶低改</t>
  </si>
  <si>
    <t>各相关乡镇（街道）</t>
  </si>
  <si>
    <t>2023年3月</t>
  </si>
  <si>
    <t>2024年3月</t>
  </si>
  <si>
    <t>武冈市林业局</t>
  </si>
  <si>
    <t>油茶低产林采取更新、抚育、品种改造1653.3亩</t>
  </si>
  <si>
    <t>林分结构合理、林地条件优越、品种优良、高效生态的油茶丰产林，增加林农收入</t>
  </si>
  <si>
    <t>带动或直接参与</t>
  </si>
  <si>
    <t>油茶新造</t>
  </si>
  <si>
    <t>采用优良品种规模植苗栽植油茶840亩</t>
  </si>
  <si>
    <t>品种优良、高效集约经营的高质量油茶丰产林，增加林农收入</t>
  </si>
  <si>
    <t>陶田村</t>
  </si>
  <si>
    <t>武冈市大甸镇陶田村村道建设工程</t>
  </si>
  <si>
    <t>新建通村道路</t>
  </si>
  <si>
    <t>大甸镇陶田村</t>
  </si>
  <si>
    <t>武冈市交通局</t>
  </si>
  <si>
    <t>新建通村道路2.261公里</t>
  </si>
  <si>
    <t>改善出行条件，提升道路通行品质，方便3078人出行</t>
  </si>
  <si>
    <t>大甸镇陶田村和美村庄建设项目</t>
  </si>
  <si>
    <t>合心桥、李家、庄上、罗家冲、月岭上、井头李家等院落</t>
  </si>
  <si>
    <t>通过道路硬化、污水处理、垃圾分类等综合打造村容村貌提升，改善人居环境</t>
  </si>
  <si>
    <t>改善群众居住环境，提高群众幸福获得感，促进乡村振兴</t>
  </si>
  <si>
    <t>建设以自然
村庄（院落）为主体、和美庭院建设为基础的和美村庄，改善群众生活条件</t>
  </si>
  <si>
    <t>龙溪镇连片和美村庄群建设项目（居委会）</t>
  </si>
  <si>
    <t>居委会老街</t>
  </si>
  <si>
    <t>2023.07</t>
  </si>
  <si>
    <t>2023.12</t>
  </si>
  <si>
    <t>武冈市
乡村振兴局</t>
  </si>
  <si>
    <t>对标和美村庄要求，建设宜居院落</t>
  </si>
  <si>
    <t>整治环境，改善群众生产生活条件</t>
  </si>
  <si>
    <t>龙云村</t>
  </si>
  <si>
    <t>龙溪镇连片和美村庄群建设项目（龙云村）</t>
  </si>
  <si>
    <t>龙云村波鸟山</t>
  </si>
  <si>
    <t>塘田村</t>
  </si>
  <si>
    <t>龙溪镇连片和美村庄群建设项目（塘田村）</t>
  </si>
  <si>
    <t>塘田村田心陆家</t>
  </si>
  <si>
    <t>龙溪镇连片和美村庄群建设项目（曹家塘村）</t>
  </si>
  <si>
    <t>曹家塘村肖家巷</t>
  </si>
  <si>
    <t>甘田村、法新村</t>
  </si>
  <si>
    <t>清法线连片和美村庄群建设项目（甘田村）</t>
  </si>
  <si>
    <t>甘田村独石院落</t>
  </si>
  <si>
    <t>2023年5月</t>
  </si>
  <si>
    <t>2023年7月</t>
  </si>
  <si>
    <t>进行环境卫生整治，对标建设一个宜居院落。</t>
  </si>
  <si>
    <t>改善群众居住环境提高群众幸福获得感，促进乡村振兴</t>
  </si>
  <si>
    <t>湾头桥社区</t>
  </si>
  <si>
    <t>湾头桥镇湾头桥社区和美村庄建设项目</t>
  </si>
  <si>
    <t>居委会老屋里院落</t>
  </si>
  <si>
    <t>2023年6月</t>
  </si>
  <si>
    <t>2023年11月</t>
  </si>
  <si>
    <t>绿洲社区</t>
  </si>
  <si>
    <t>邓元泰镇绿洲社区和美村庄建设项目</t>
  </si>
  <si>
    <t>绿洲社区老街至农村客运站路段镇医院隔壁大屋院落</t>
  </si>
  <si>
    <t>2023年5月1日</t>
  </si>
  <si>
    <t>2023年12月30日</t>
  </si>
  <si>
    <t>绿洲社区老街至农村客运站路段镇医院隔壁大屋院落街道改造提质</t>
  </si>
  <si>
    <t>双牌社区</t>
  </si>
  <si>
    <t>双牌镇双牌社区和美村庄建设项目</t>
  </si>
  <si>
    <t>双牌社区街道</t>
  </si>
  <si>
    <t>街道整治、下水道维修、花池修建、微景观打造</t>
  </si>
  <si>
    <t>邓家铺社区</t>
  </si>
  <si>
    <t>邓家铺镇邓家铺社区和美村庄建设项目</t>
  </si>
  <si>
    <t>邓家铺石桥至车站</t>
  </si>
  <si>
    <t>2023年8月</t>
  </si>
  <si>
    <t>2023年10月底</t>
  </si>
  <si>
    <t>打造美丽街道，对街道整治</t>
  </si>
  <si>
    <t>水浸坪村</t>
  </si>
  <si>
    <t>水浸坪乡水浸坪村和美村庄建设项目</t>
  </si>
  <si>
    <t>水浸坪村集镇街道</t>
  </si>
  <si>
    <t>2023年7月30日</t>
  </si>
  <si>
    <t>2023年10月30日</t>
  </si>
  <si>
    <t>稠树塘社区</t>
  </si>
  <si>
    <t>稠树塘镇稠树塘社区和美村庄建设项目</t>
  </si>
  <si>
    <t>1.2.3.4.5.6.7组</t>
  </si>
  <si>
    <t>2023年9月</t>
  </si>
  <si>
    <t>平原社区</t>
  </si>
  <si>
    <t>荆竹铺镇平原社区和美村庄建设项目</t>
  </si>
  <si>
    <t>荆竹铺平原社区街道</t>
  </si>
  <si>
    <t>2023年12月</t>
  </si>
  <si>
    <t>美丽街道建设</t>
  </si>
  <si>
    <t>龙桥村</t>
  </si>
  <si>
    <t>湾头桥镇龙桥村山背冲和美村庄建设项目</t>
  </si>
  <si>
    <t>山背冲</t>
  </si>
  <si>
    <t>通过环境整治，改善群众生产生活条件</t>
  </si>
  <si>
    <t>泉塘村</t>
  </si>
  <si>
    <t>湾头桥镇泉塘村庙背邸至泉塘街和美村庄建设项目</t>
  </si>
  <si>
    <t>邓家垄院落</t>
  </si>
  <si>
    <t>中山村</t>
  </si>
  <si>
    <t>邓元泰镇中山村和美村庄建设项目</t>
  </si>
  <si>
    <t>中山村4、5.12组</t>
  </si>
  <si>
    <t>中山村刘家院子院落建设</t>
  </si>
  <si>
    <t>宝山村</t>
  </si>
  <si>
    <t>双牌镇宝山村和美村庄建设项目</t>
  </si>
  <si>
    <t>宝山村14组月落塘</t>
  </si>
  <si>
    <t>美丽庭院打造、文化广场建设</t>
  </si>
  <si>
    <t>石龙兴村</t>
  </si>
  <si>
    <t>邓家铺镇石龙兴村和美村庄建设项目</t>
  </si>
  <si>
    <t>邓家铺石龙兴滩头院子</t>
  </si>
  <si>
    <t>打造美丽院落</t>
  </si>
  <si>
    <t>贺东村</t>
  </si>
  <si>
    <t>水浸坪乡贺东村和美村庄建设项目</t>
  </si>
  <si>
    <t>贺东村黄水凹</t>
  </si>
  <si>
    <t>龙田村</t>
  </si>
  <si>
    <t>稠树塘镇龙田村和美村庄建设项目</t>
  </si>
  <si>
    <t>1、2、8、9、21组</t>
  </si>
  <si>
    <t>2023年10月</t>
  </si>
  <si>
    <t>打造豆腐厂至村部沿线院落，沿线种植果树，清廉豆腐宣传栏，吴家庄院落打造</t>
  </si>
  <si>
    <t>回马村</t>
  </si>
  <si>
    <t>荆竹铺镇回马村和美村庄建设项目</t>
  </si>
  <si>
    <t>塘炎泥</t>
  </si>
  <si>
    <t>院落景观墙2个，小菜园5个，小果园1个，院落破旧修葺5处，花池600米，老屋翻新2座</t>
  </si>
  <si>
    <t>1</t>
  </si>
  <si>
    <t>36</t>
  </si>
  <si>
    <t>290</t>
  </si>
  <si>
    <t>6</t>
  </si>
  <si>
    <t>22</t>
  </si>
  <si>
    <t>武东村</t>
  </si>
  <si>
    <t>荆竹铺镇武东村和美村庄建设项目</t>
  </si>
  <si>
    <t>新铺子</t>
  </si>
  <si>
    <t>院落微景观2个，小菜园3个，小果园1个，院落破旧修葺4处，花池420米，公路硬化320米、小路硬化铺鹅卵石或水泥,门前十小建设型</t>
  </si>
  <si>
    <t>万全村</t>
  </si>
  <si>
    <t>水西门街道万全村和美村庄建设项目</t>
  </si>
  <si>
    <t>万全村23、24组</t>
  </si>
  <si>
    <t>塘岭村</t>
  </si>
  <si>
    <t>水西门街道塘岭村和美村庄建设项目</t>
  </si>
  <si>
    <t>塘岭村15、24组</t>
  </si>
  <si>
    <t>山新村</t>
  </si>
  <si>
    <t>司马冲镇山新村和美村庄建设项目</t>
  </si>
  <si>
    <t>山背院落</t>
  </si>
  <si>
    <t>2023.6.15</t>
  </si>
  <si>
    <t>2023.9</t>
  </si>
  <si>
    <t>田心村</t>
  </si>
  <si>
    <t>司马冲镇田心村和美村庄建设项目</t>
  </si>
  <si>
    <t>大井院落</t>
  </si>
  <si>
    <t>落子铺村</t>
  </si>
  <si>
    <t>辕门口街道落子铺村和美村庄建设项目</t>
  </si>
  <si>
    <t>落子铺村黄泥塘（11、18组）院落</t>
  </si>
  <si>
    <t>2023年7月1日</t>
  </si>
  <si>
    <t>打造和美院落建设</t>
  </si>
  <si>
    <t>青龙村</t>
  </si>
  <si>
    <t>大甸镇青龙村和美村庄建设项目</t>
  </si>
  <si>
    <t>吴家坝（7、16组）</t>
  </si>
  <si>
    <t>2023.10.30</t>
  </si>
  <si>
    <t>村庄进出路口有和美院落标识牌、小菜园、小花园、小禽园、无露天粪坑、拆除空心房</t>
  </si>
  <si>
    <t>尖山村</t>
  </si>
  <si>
    <t>大甸镇尖山村和美村庄建设项目</t>
  </si>
  <si>
    <t>尖山村（34-36组）</t>
  </si>
  <si>
    <t>龙丰村</t>
  </si>
  <si>
    <t>龙溪镇龙丰村和美村庄建设项目</t>
  </si>
  <si>
    <t>道路修缮、门前十小项目</t>
  </si>
  <si>
    <t>小冲村</t>
  </si>
  <si>
    <t>秦桥镇小冲村和美村庄建设项目</t>
  </si>
  <si>
    <t>小冲村18.19组芭蕉湾</t>
  </si>
  <si>
    <t>2月15日</t>
  </si>
  <si>
    <t>10月31日</t>
  </si>
  <si>
    <t>千秋村</t>
  </si>
  <si>
    <t>秦桥镇千秋村和美村庄建设</t>
  </si>
  <si>
    <t>千秋村6组</t>
  </si>
  <si>
    <t>6月1日</t>
  </si>
  <si>
    <t>打造宜居宜业和美乡村，成为具有良好人居环境，能满足农民物质消费需求和精神生活追求，产业、人才、文化、生态、组织全面协调发展的农村。</t>
  </si>
  <si>
    <t>安心观村</t>
  </si>
  <si>
    <t>文坪镇安心观村和美村庄建设项目</t>
  </si>
  <si>
    <t>竹园里（1组）</t>
  </si>
  <si>
    <t>20230801</t>
  </si>
  <si>
    <t>20231030</t>
  </si>
  <si>
    <t>对标建设一个和美村庄院落</t>
  </si>
  <si>
    <t>双峰村</t>
  </si>
  <si>
    <t>迎春亭街道双峰村和美村庄建设项目</t>
  </si>
  <si>
    <t>2023.8</t>
  </si>
  <si>
    <t>美丽院落打造</t>
  </si>
  <si>
    <t>万山村</t>
  </si>
  <si>
    <t>马坪乡万山村和美村庄建设项目</t>
  </si>
  <si>
    <t>万山村21组，参塘铺</t>
  </si>
  <si>
    <t>道路硬化，配套设施建设，小微景观</t>
  </si>
  <si>
    <t>蕉林村</t>
  </si>
  <si>
    <t>晏田乡蕉林村和美村庄建设项目</t>
  </si>
  <si>
    <t>2023年6月20日</t>
  </si>
  <si>
    <t>2023年9月20日</t>
  </si>
  <si>
    <r>
      <rPr>
        <sz val="9"/>
        <color rgb="FF000000"/>
        <rFont val="宋体"/>
        <charset val="134"/>
      </rPr>
      <t>美丽院落打造、街道</t>
    </r>
    <r>
      <rPr>
        <sz val="9"/>
        <color indexed="10"/>
        <rFont val="宋体"/>
        <charset val="134"/>
      </rPr>
      <t>打造、空心房</t>
    </r>
    <r>
      <rPr>
        <sz val="9"/>
        <color rgb="FF000000"/>
        <rFont val="宋体"/>
        <charset val="134"/>
      </rPr>
      <t>拆除等</t>
    </r>
  </si>
  <si>
    <t>省级第八批249
省级第八批113
共362</t>
  </si>
  <si>
    <t>相关已实施项目村</t>
  </si>
  <si>
    <t>武冈市和美村庄管护项目</t>
  </si>
  <si>
    <t>对和美村庄公共区域进行提质改造等</t>
  </si>
  <si>
    <t>改善群众居住环境，提高群众幸福获得感，激励引导群众自发建设和美丽庭院、后期管护，促进乡村振兴</t>
  </si>
  <si>
    <t>农村污水治理</t>
  </si>
  <si>
    <t>双田</t>
  </si>
  <si>
    <t>武冈市法相岩街道办事处双田村农村生活污水治理项目</t>
  </si>
  <si>
    <t>武冈市法相岩街道办事处双田村</t>
  </si>
  <si>
    <t>邵阳市生态环境局武冈分局</t>
  </si>
  <si>
    <t>建设单户人工湿地320套，生态氧化塘1座，将1、2、3、4、5组居民生活污水通过网管收集至生态氧化塘，经过生态塘净化处理后达标排放至周边的受纳水体.</t>
  </si>
  <si>
    <t>通过项目实施，实现区域范围内农村生活污水治理率不低于60%，农村生活污水乱排乱放得到有效管控，基本建立可持续良性发展的农村生活污水收集处理体系，为武冈市农村生活污水治理起到示范带动作用。</t>
  </si>
  <si>
    <t>改善村庄人居环境，发挥示范效应，促进区域社会经济发展。</t>
  </si>
  <si>
    <t>省级第一批15</t>
  </si>
  <si>
    <t>黄泥坳村</t>
  </si>
  <si>
    <t>文坪镇黄泥坳村养殖业基地</t>
  </si>
  <si>
    <t>新建、扩建</t>
  </si>
  <si>
    <t>2023.7.1</t>
  </si>
  <si>
    <t>2023.10.31</t>
  </si>
  <si>
    <t>武冈市民政局</t>
  </si>
  <si>
    <t>养牛场占地11亩，年产栏200头</t>
  </si>
  <si>
    <t>带动脱贫人口就业10人，年收益5万元</t>
  </si>
  <si>
    <t>钟桥村</t>
  </si>
  <si>
    <t>双牌镇钟桥小型农田水利建设</t>
  </si>
  <si>
    <t>清理水渠淤泥残渣长度400米、宽度1米、翻修0.5米X0.5米、水渠400米：C25渠道底板砼1X0.1X400米</t>
  </si>
  <si>
    <t>高茅塘水渠所灌溉的农田用水</t>
  </si>
  <si>
    <t>水浸坪乡德胜村养殖业基地</t>
  </si>
  <si>
    <t>养猪场占地建设山塘清淤6亩，塘坝整修</t>
  </si>
  <si>
    <t>1、兴产业壮大集体经济，2发展周边农户与贫困户参与到该产业，3、提高农户积极性，保证农户根本利益。</t>
  </si>
  <si>
    <t>南桥村</t>
  </si>
  <si>
    <t>湾头桥镇南桥村村道硬化</t>
  </si>
  <si>
    <t>1、李家湾至坦家湾。2、光阴庵至兰家桥院落</t>
  </si>
  <si>
    <t>综改办</t>
  </si>
  <si>
    <t>长2.23公里，宽3.5米</t>
  </si>
  <si>
    <t>马坪乡白羊村村道硬化</t>
  </si>
  <si>
    <t>白羊村6组</t>
  </si>
  <si>
    <t>长2.4公里，宽3.5米</t>
  </si>
  <si>
    <t>中央第二批1230</t>
  </si>
  <si>
    <t>武冈家家康农业综合开发有限公司铜鹅基地建设省重点扶贫产业发展项目</t>
  </si>
  <si>
    <t>武冈家家康农业综合开发有限公司</t>
  </si>
  <si>
    <t>引进种鹅1000羽，新建铜鹅冷链库270立方米。</t>
  </si>
  <si>
    <t>培训种养适用技术，提升产业发展水平，提高产业工资收入，确保143人持续增产增收。</t>
  </si>
  <si>
    <t>务工就业，技术服务和产品保底回收等直接帮扶。</t>
  </si>
  <si>
    <r>
      <rPr>
        <b/>
        <sz val="9"/>
        <color rgb="FF000000"/>
        <rFont val="宋体"/>
        <charset val="134"/>
      </rPr>
      <t>湖南武冈铜鹅农业发展有限责任公司</t>
    </r>
    <r>
      <rPr>
        <b/>
        <sz val="9"/>
        <color theme="1"/>
        <rFont val="宋体"/>
        <charset val="134"/>
      </rPr>
      <t>武冈铜鹅标准化生产基地项目</t>
    </r>
  </si>
  <si>
    <t>湖南武冈铜鹅农业发展有限责任公司</t>
  </si>
  <si>
    <t>改建种鹅育种鹅舍2000平方米，新建家系育种栏200组</t>
  </si>
  <si>
    <t>培训种养适用技术，提升产业发展水平，提高产业工资收入，确保140人持续增产增收。</t>
  </si>
  <si>
    <t>武冈市满园红果业有限公司脐橙基地基础设施建设项目</t>
  </si>
  <si>
    <t>武冈市满园红果业有限公司</t>
  </si>
  <si>
    <t>脐橙品种改良302亩，基地道路硬化1000米，建设高压喷药系统1035亩，采购周转筐5600个。</t>
  </si>
  <si>
    <t>培训种养适用技术，提升产业发展水平，提高产业工资收入，确保135人持续增产增收。</t>
  </si>
  <si>
    <t>武冈市佳佳香生态油茶现化化基地建设项目</t>
  </si>
  <si>
    <t>武冈市佳佳香生态油茶有限责任公司</t>
  </si>
  <si>
    <t>建设油茶节水滴灌设施400亩，蓄水池2个440立方米，深水井2口，厂房改造356平方米，微耕机一台。</t>
  </si>
  <si>
    <t>培训种养适用技术，提升产业发展水平，提高产业工资收入，确保146人持续增产增收。</t>
  </si>
  <si>
    <t>武冈市昌浩种养农民专业合作社武冈铜鹅养殖标准化生产基地项目</t>
  </si>
  <si>
    <t>武冈市昌浩种养农民专业合作社</t>
  </si>
  <si>
    <t>引进种鹅200羽，新建供水设施3000米，新建排污设施2000米。</t>
  </si>
  <si>
    <t>培训种养适用技术，提升产业发展水平，提高产业工资收入，确保52人持续增产增收。</t>
  </si>
  <si>
    <t>武冈市宏泰种养专业合作社脐橙标准化生产基地建设项目</t>
  </si>
  <si>
    <t>武冈市宏泰种养专业合作社</t>
  </si>
  <si>
    <t>新建脐橙滴灌200亩，新建脐橙基地100亩</t>
  </si>
  <si>
    <t>培训种养适用技术，提升产业发展水平，提高产业工资收入，确保51人持续增产增收。</t>
  </si>
  <si>
    <t>武冈市尚农种养专业合作社油茶基地标准化建设项目</t>
  </si>
  <si>
    <t>武冈市尚农种养专业合作社</t>
  </si>
  <si>
    <t>油茶品改24亩新建机耕道975米，建设水渠630米，</t>
  </si>
  <si>
    <t>培训种养适用技术，提升产业发展水平，提高产业工资收入，确保50人持续增产增收。</t>
  </si>
  <si>
    <t>武冈市三元丰硕生态种养殖专业合作社建设铜鹅种鹅标准化基地项目</t>
  </si>
  <si>
    <t>武冈市三元丰硕生态种养殖专业合作社</t>
  </si>
  <si>
    <t>建设铜鹅戏水池5个共计4800平方米</t>
  </si>
  <si>
    <t>武冈市利农种养专业合作社脐橙基地现代化建设项目</t>
  </si>
  <si>
    <t>武冈市利农种养专业合作社</t>
  </si>
  <si>
    <t>脐橙基地“水肥一体化建设”130亩</t>
  </si>
  <si>
    <t>武冈市众雄种养殖专业合作社铜鹅养殖基地建设项目</t>
  </si>
  <si>
    <t>武冈市众雄种养殖专业合作社</t>
  </si>
  <si>
    <t>新建标准化鹅舍380平方米、育雏室86平方米、保暖房40平方米，建设戏水池310平方米</t>
  </si>
  <si>
    <t>省级第三批3008</t>
  </si>
  <si>
    <t>竹坪村</t>
  </si>
  <si>
    <t>晏田乡竹坪村排水渠道</t>
  </si>
  <si>
    <t>2023.10.26</t>
  </si>
  <si>
    <t>2024.3.2</t>
  </si>
  <si>
    <t>修建排水渠道820m。</t>
  </si>
  <si>
    <t>通过修建排水渠道，改善群众生产生活条件</t>
  </si>
  <si>
    <t>有利于农田灌溉，村民生产生活</t>
  </si>
  <si>
    <t>光荣村</t>
  </si>
  <si>
    <t>荆竹铺光荣村排水渠道</t>
  </si>
  <si>
    <t>城口村</t>
  </si>
  <si>
    <t>湾头桥镇城口村灌溉渠道</t>
  </si>
  <si>
    <t>修建灌溉渠道1900m。</t>
  </si>
  <si>
    <t>里仁村</t>
  </si>
  <si>
    <t>水西门街道里仁村排水渠道</t>
  </si>
  <si>
    <t>修建排水渠道850m。</t>
  </si>
  <si>
    <t>古凼村</t>
  </si>
  <si>
    <t>大甸镇古凼村灌溉渠道</t>
  </si>
  <si>
    <t>修建灌溉渠道1200m。</t>
  </si>
  <si>
    <t>通过修建灌溉渠道，改善群众生产生活条件</t>
  </si>
  <si>
    <t>大湾桥村</t>
  </si>
  <si>
    <t>湾头桥镇大湾桥村泻油灌溉渠道</t>
  </si>
  <si>
    <t>修建灌溉渠道1500m。</t>
  </si>
  <si>
    <t>湾头桥镇世富村排水渠道</t>
  </si>
  <si>
    <t>修建排水渠道800m。</t>
  </si>
  <si>
    <t>梅树田村</t>
  </si>
  <si>
    <t>晏田乡梅树田村排水渠道</t>
  </si>
  <si>
    <t>修建排水渠道530m。</t>
  </si>
  <si>
    <t>产业路</t>
  </si>
  <si>
    <t>湾头桥镇泉塘村机耕路</t>
  </si>
  <si>
    <t>修建机耕路1280m。</t>
  </si>
  <si>
    <t>通过修建机耕路，改善群众生产生活条件</t>
  </si>
  <si>
    <t>幸福村</t>
  </si>
  <si>
    <t>湾头桥镇幸福村青龙灌溉渠道</t>
  </si>
  <si>
    <t>修建灌溉渠道1800m。</t>
  </si>
  <si>
    <t>大坪冲村</t>
  </si>
  <si>
    <t>晏田乡大坪冲村机耕路</t>
  </si>
  <si>
    <t>修建机耕路1000m。</t>
  </si>
  <si>
    <t>湾头桥镇世富村八合机耕路</t>
  </si>
  <si>
    <t>修建机耕路950m。</t>
  </si>
  <si>
    <t>转龙村</t>
  </si>
  <si>
    <t>马坪乡转龙村灌溉渠道</t>
  </si>
  <si>
    <t>修建灌溉渠道700m。</t>
  </si>
  <si>
    <t>湾头桥镇泉塘村石头塘</t>
  </si>
  <si>
    <t>修建石头塘1座。</t>
  </si>
  <si>
    <t>通过整修山塘，改善群众生产生活条件</t>
  </si>
  <si>
    <t>湾头桥镇幸福村机耕路</t>
  </si>
  <si>
    <t>朝阳村</t>
  </si>
  <si>
    <t>湾头桥镇朝阳村排水渠道</t>
  </si>
  <si>
    <t>修建排水渠道400m。</t>
  </si>
  <si>
    <t>枧道村</t>
  </si>
  <si>
    <t>水西门街道枧道村机耕路</t>
  </si>
  <si>
    <t>修建机耕路620m。</t>
  </si>
  <si>
    <t>石地村</t>
  </si>
  <si>
    <t>马坪乡石地村排水渠道</t>
  </si>
  <si>
    <t>水西门街道里仁村机耕路</t>
  </si>
  <si>
    <t>修建机耕路850m。</t>
  </si>
  <si>
    <t>下抄村</t>
  </si>
  <si>
    <t>司马冲镇下抄村机耕路</t>
  </si>
  <si>
    <t>修建机耕路680m。</t>
  </si>
  <si>
    <t>湾头桥镇世富村机耕路</t>
  </si>
  <si>
    <t>修建机耕路800m。</t>
  </si>
  <si>
    <t>荆竹铺镇光荣村机耕路</t>
  </si>
  <si>
    <t>修建机耕路820m。</t>
  </si>
  <si>
    <t>水浸坪乡石林村机耕路</t>
  </si>
  <si>
    <t>修建机耕路600m。</t>
  </si>
  <si>
    <t>晏田乡荷花村大胜机耕路</t>
  </si>
  <si>
    <t>邓元泰镇木瓜桥村灌溉渠道</t>
  </si>
  <si>
    <t>修建灌溉渠道730m。</t>
  </si>
  <si>
    <t>晏田乡荷花村机耕路</t>
  </si>
  <si>
    <t>修建机耕路550m。</t>
  </si>
  <si>
    <t>黄塘村、扶峰村、石龙兴村、卧龙村、邓家铺社区</t>
  </si>
  <si>
    <t>邓家铺镇黄塘村排水渠断面尺寸（12*2.5）m</t>
  </si>
  <si>
    <t>黄塘村</t>
  </si>
  <si>
    <t>修建排水渠4500</t>
  </si>
  <si>
    <t>聚宝村</t>
  </si>
  <si>
    <t>邓家铺镇聚宝村灌溉渠（QG02）</t>
  </si>
  <si>
    <t>修建灌溉渠道1300m。</t>
  </si>
  <si>
    <t>邓家铺镇黄塘村灌溉渠</t>
  </si>
  <si>
    <t>修建灌溉渠道1600m。</t>
  </si>
  <si>
    <t>邓家铺镇黄塘村机耕道</t>
  </si>
  <si>
    <t>修建机耕道4500m。</t>
  </si>
  <si>
    <t>邓家铺镇聚宝村灌溉渠（QG03）</t>
  </si>
  <si>
    <t>各相关乡镇</t>
  </si>
  <si>
    <t>各鸡场所在村</t>
  </si>
  <si>
    <t>新建民间温氏养鸡自建养鸡场</t>
  </si>
  <si>
    <t>龙溪镇歧塘、文坪镇安心观、稠树塘镇杨柳村等</t>
  </si>
  <si>
    <t>新建民间自建场标准化鸡舍面积10万平方米及配套设施</t>
  </si>
  <si>
    <t>新建民间自建场鸡舍面积10万平方米，带动26个养鸡场养鸡，年出栏肉鸡增加150万羽。</t>
  </si>
  <si>
    <t>促进当地养殖业发展，直接解决120人就业，辐射带动物流、饲料业发展。</t>
  </si>
  <si>
    <t>大湾桥、合龙、世富、安家、双元、立新、泉塘</t>
  </si>
  <si>
    <t>湾头桥镇大湾桥、合龙、世富、安家、双元、立新、泉塘温氏养鸡场</t>
  </si>
  <si>
    <t>新修排水圳、化尸井，扩建进场道路500米，</t>
  </si>
  <si>
    <t>年出栏肉鸡130万羽，直接就业31人。</t>
  </si>
  <si>
    <t>温氏养鸡重点产业帮扶472人，每人每年增收200元</t>
  </si>
  <si>
    <t>农家桥、木瓜</t>
  </si>
  <si>
    <t>邓元泰镇木瓜、农家桥温氏养鸡场</t>
  </si>
  <si>
    <t>改建化尸井、装车平台，改建场内排水圳</t>
  </si>
  <si>
    <t>年出栏肉鸡90万羽，直接就业22人。</t>
  </si>
  <si>
    <t>温氏养鸡重点产业帮扶294人，每人每年增收200元</t>
  </si>
  <si>
    <t>双江</t>
  </si>
  <si>
    <t>马坪乡双江温氏养鸡场</t>
  </si>
  <si>
    <t>改建化尸井等</t>
  </si>
  <si>
    <t>年出栏肉鸡35万羽，直接就业8人。</t>
  </si>
  <si>
    <t>温氏养鸡重点产业帮扶116人，每人每年增收200元</t>
  </si>
  <si>
    <t>双牌镇栗山温氏养鸡场</t>
  </si>
  <si>
    <t>更换防水膜更换等</t>
  </si>
  <si>
    <t>年出栏肉鸡48万羽，直接就业12人。</t>
  </si>
  <si>
    <t>温氏养鸡重点产业帮扶124人，每人每年增收200元</t>
  </si>
  <si>
    <t>邓元泰等6个乡镇</t>
  </si>
  <si>
    <t>武冈市2023年巩固拓展产业扶贫成果项目</t>
  </si>
  <si>
    <t>市农业农村局</t>
  </si>
  <si>
    <t>1.支持农作物品种改良、品种更新换代，新产品开发及新技术、新工艺引进和研发；
2.支持生产基地标准化、设施化、机械化建设；
3.支持农产品产地商品化处理和初加工、精深加工、冷链仓储物流设施设备建设；</t>
  </si>
  <si>
    <t>对2020年底已帮扶脱贫人口1500人以上继续帮扶，后续每年再巩固拓展帮扶500人以上脱贫人口或监测对象。</t>
  </si>
  <si>
    <t>直接帮扶加务工就业</t>
  </si>
  <si>
    <t>武冈市罗汉果种植项目</t>
  </si>
  <si>
    <t>全市所有乡镇、街道</t>
  </si>
  <si>
    <t>新建罗汉果基地面积800亩</t>
  </si>
  <si>
    <t>每亩产值7000元，纯收入4000元,带动31个脱贫村202户710名脱贫户发展罗汉果产业。</t>
  </si>
  <si>
    <t>提供技术服务，产品保底回收，务工就业</t>
  </si>
  <si>
    <t>省级第七批1497</t>
  </si>
  <si>
    <t>南塔村</t>
  </si>
  <si>
    <t>武冈市法相岩街道办事处南塔村村组道路建设工程</t>
  </si>
  <si>
    <t>法相岩街道办事处南塔村</t>
  </si>
  <si>
    <t>市交通运输局</t>
  </si>
  <si>
    <t>新建村道长0.912km</t>
  </si>
  <si>
    <t>改善出行条件，提升道路通行品质，方便2063人出行</t>
  </si>
  <si>
    <t>方便群众生产生活，加速产业发展</t>
  </si>
  <si>
    <t>栗山园村</t>
  </si>
  <si>
    <t>武冈市大甸镇栗山园村村道路面维修工程</t>
  </si>
  <si>
    <t>大甸镇栗山园村</t>
  </si>
  <si>
    <t>路面换板维修长2km</t>
  </si>
  <si>
    <t>改善出行条件，提升道路通行品质，方便1953人出行</t>
  </si>
  <si>
    <t>金星村</t>
  </si>
  <si>
    <t>武冈市马坪乡金星村村组道路建设工程</t>
  </si>
  <si>
    <t>马坪乡金星村</t>
  </si>
  <si>
    <t>新建村道长0.37km</t>
  </si>
  <si>
    <t>改善出行条件，提升道路通行品质，方便1524人出行</t>
  </si>
  <si>
    <t>大团村</t>
  </si>
  <si>
    <t>武冈市马坪乡大团村村组道路建设工程</t>
  </si>
  <si>
    <t>马坪乡大团村</t>
  </si>
  <si>
    <t>新建村道0.28km</t>
  </si>
  <si>
    <t>改善出行条件，提升道路通行品质，方便2597人出行</t>
  </si>
  <si>
    <t>仁堂村</t>
  </si>
  <si>
    <t>武冈市水浸坪乡仁堂村村组道路建设工程</t>
  </si>
  <si>
    <t>水浸坪乡仁堂村</t>
  </si>
  <si>
    <t>新建村道0.21km</t>
  </si>
  <si>
    <t>改善出行条件，提升道路通行品质，方便1718人出行</t>
  </si>
  <si>
    <t>团圆村</t>
  </si>
  <si>
    <t>武冈市马坪乡团圆村村组道路建设工程</t>
  </si>
  <si>
    <t>马坪乡团圆村</t>
  </si>
  <si>
    <t>新建村道0.62km</t>
  </si>
  <si>
    <t>改善出行条件，提升道路通行品质，方便2695人出行</t>
  </si>
  <si>
    <t>罗岚桥村</t>
  </si>
  <si>
    <t>武冈市龙溪镇罗岚桥村村组道路建设工程</t>
  </si>
  <si>
    <t>龙溪镇罗岚桥村</t>
  </si>
  <si>
    <t>新建村道0.34km</t>
  </si>
  <si>
    <t>改善出行条件，提升道路通行品质，方便2457人出行</t>
  </si>
  <si>
    <t>枫木村</t>
  </si>
  <si>
    <t>武冈市大甸镇枫木村Y067道路加宽工程</t>
  </si>
  <si>
    <t>大甸镇枫木村</t>
  </si>
  <si>
    <t>道路加宽工程3.849km</t>
  </si>
  <si>
    <t>改善出行条件，提升道路通行品质，方便3026人出行</t>
  </si>
  <si>
    <t>长抄村</t>
  </si>
  <si>
    <t>武冈市司马冲镇长抄村武穆宫道路建设工程</t>
  </si>
  <si>
    <t>司马冲镇长抄村</t>
  </si>
  <si>
    <t>新建村道1.01km</t>
  </si>
  <si>
    <t>改善出行条件，提升道路通行品质，方便1563人出行</t>
  </si>
  <si>
    <t>城南村</t>
  </si>
  <si>
    <t>武冈市辕门口街道办事处城南村村组道路建设工程</t>
  </si>
  <si>
    <t>辕门口街道办事处城南村</t>
  </si>
  <si>
    <t>新修村道0.5km</t>
  </si>
  <si>
    <t>改善出行条件，提升道路通行品质，方便4723人出行</t>
  </si>
  <si>
    <t>产业路、资源路、旅游路建设</t>
  </si>
  <si>
    <t>湾头桥大湾桥温氏养鸡产业路扩建</t>
  </si>
  <si>
    <t>湾头桥大湾桥村</t>
  </si>
  <si>
    <t>湾头桥大湾桥温氏养鸡产业路扩建1.3公里</t>
  </si>
  <si>
    <t>改善出行条件，带动产业发展，方便群众出行</t>
  </si>
  <si>
    <t>立新村</t>
  </si>
  <si>
    <t>秦桥镇立新村灌溉渠道建设</t>
  </si>
  <si>
    <t>秦桥镇立新村苗竹水库至大房头、至庙门前</t>
  </si>
  <si>
    <t>市乡村振兴局</t>
  </si>
  <si>
    <t>水渠硬化2000米</t>
  </si>
  <si>
    <t>解决水稻灌溉面积400余亩，帮助2000余人产业增收</t>
  </si>
  <si>
    <t>里仁等村</t>
  </si>
  <si>
    <t>水西门黄蜀葵产业项目</t>
  </si>
  <si>
    <t>水西门里仁等村</t>
  </si>
  <si>
    <t>带动里仁及周边玉屏、桃花、罗伟、永太等村群众扩种黄蜀葵中药材</t>
  </si>
  <si>
    <t>带动150户以上脱贫人口、农村低收入家庭群众扩种黄蜀葵300亩以上</t>
  </si>
  <si>
    <t>白云村</t>
  </si>
  <si>
    <t>水浸坪乡白云村乡村建设项目</t>
  </si>
  <si>
    <t>水浸坪乡白云村管子山</t>
  </si>
  <si>
    <t>道路、和美村庄等基础设施建设</t>
  </si>
  <si>
    <t>完善乡村基础设施，提高群众满意度</t>
  </si>
  <si>
    <t>晏田乡梅树田村道路硬化项目</t>
  </si>
  <si>
    <t>晏田乡梅树田村白田片4组桥上至白田高坝</t>
  </si>
  <si>
    <t>道路硬化800米</t>
  </si>
  <si>
    <t>通过硬化道路，改善800余名群众出行情况</t>
  </si>
  <si>
    <t>清水村</t>
  </si>
  <si>
    <t>邓元泰镇清水村道路硬化项目</t>
  </si>
  <si>
    <t>邓元泰镇清水村8组</t>
  </si>
  <si>
    <t>572米砂石路面硬化</t>
  </si>
  <si>
    <t>通过道路硬化，解决800余人出行难问题</t>
  </si>
  <si>
    <t>法相岩新泽村乡村建设</t>
  </si>
  <si>
    <t>法相岩新泽村采石场（1组）至唐家冲水库路口（17组）</t>
  </si>
  <si>
    <t>公路沿线修建排水沟，陡坡急弯地段安装凸面镜；清理线杂草，整治环境卫生等</t>
  </si>
  <si>
    <t>打造全村文化阵地改善群众生活</t>
  </si>
  <si>
    <t>峦山村</t>
  </si>
  <si>
    <t>水浸坪乡峦山村道路维修项目</t>
  </si>
  <si>
    <t>水浸坪乡峦山村21组、23组、29组、32组、33组</t>
  </si>
  <si>
    <t>道路维修近千米</t>
  </si>
  <si>
    <t>通过道路维修，改善2000余名群众出行情况</t>
  </si>
  <si>
    <t>合心村</t>
  </si>
  <si>
    <t>晏田乡合心村产业路建设项目</t>
  </si>
  <si>
    <t>晏田乡合心村5组至11组</t>
  </si>
  <si>
    <t>2000米道路硬化</t>
  </si>
  <si>
    <t>苏龙村</t>
  </si>
  <si>
    <t>稠树塘镇苏龙村道路建设项目</t>
  </si>
  <si>
    <t>稠树塘镇苏龙村14组、2组</t>
  </si>
  <si>
    <t>小水村</t>
  </si>
  <si>
    <t>稠树塘镇小水村道路改造项目</t>
  </si>
  <si>
    <t>稠树塘镇小水村18组老屋场连接祖山里山塘和代丘急转弯处</t>
  </si>
  <si>
    <t>道路改造600余米</t>
  </si>
  <si>
    <t>通过道路升级改造，解决全组百姓行走难的民生问题</t>
  </si>
  <si>
    <t>山底村</t>
  </si>
  <si>
    <t>大甸镇山底村山塘整修</t>
  </si>
  <si>
    <t>大甸镇山底村枞山塘、柚子塘</t>
  </si>
  <si>
    <t>水面面积分别为3.6亩、2.5亩，进行清淤与防渗建设</t>
  </si>
  <si>
    <t>解决水稻灌溉面积80余亩，帮助160余人产业增收</t>
  </si>
  <si>
    <t>邓元泰镇圳源村白茅塘水圳建设</t>
  </si>
  <si>
    <t>邓元泰镇圳源村求子坪</t>
  </si>
  <si>
    <t>水圳建设500米</t>
  </si>
  <si>
    <t>通过整修水圳，增加水稻灌溉面积近200亩</t>
  </si>
  <si>
    <t>邓元泰镇圳源村刚木桥水圳建设</t>
  </si>
  <si>
    <t>邓元泰镇圳源村益家冲</t>
  </si>
  <si>
    <t>水圳建设600米</t>
  </si>
  <si>
    <t>通过整修水圳，增加水稻灌溉面积近150亩</t>
  </si>
  <si>
    <t>新光村</t>
  </si>
  <si>
    <t>水西门新光村村道硬化建设</t>
  </si>
  <si>
    <t>水西门新光村7-8组辖区肖柏塘地段</t>
  </si>
  <si>
    <t>硬化道路840米</t>
  </si>
  <si>
    <t>马坪乡团圆村山塘整修</t>
  </si>
  <si>
    <t>马坪乡团圆村原石塘片区</t>
  </si>
  <si>
    <t>防渗清淤保坎维修2口以上</t>
  </si>
  <si>
    <t>龙泉村</t>
  </si>
  <si>
    <t>湾头桥镇龙泉村渠道维修</t>
  </si>
  <si>
    <t>湾头桥镇龙泉村南泉坝下游</t>
  </si>
  <si>
    <t>渠道维修960米</t>
  </si>
  <si>
    <t>通过渠道维修，增加水稻灌溉面积</t>
  </si>
  <si>
    <t>荆竹回马水圳修建</t>
  </si>
  <si>
    <t>荆竹镇回马村1组、11组</t>
  </si>
  <si>
    <t>荆竹镇人民政府</t>
  </si>
  <si>
    <t>荆竹回马1组、11组雷家坝渠道新建350米</t>
  </si>
  <si>
    <t>通过新修水圳，保障400亩耕地灌溉</t>
  </si>
  <si>
    <t>湾头桥南桥水圳修建</t>
  </si>
  <si>
    <t>湾头桥镇南桥3、4组</t>
  </si>
  <si>
    <t>湾头桥镇人民政府</t>
  </si>
  <si>
    <t>湾头桥南桥3、4组新建、维修渠道400米</t>
  </si>
  <si>
    <t>通过整修水渠，增加水稻灌溉面积300余亩。</t>
  </si>
  <si>
    <t>托坪村</t>
  </si>
  <si>
    <t>迎春亭托坪村山塘维修</t>
  </si>
  <si>
    <t>迎春亭托坪村20组</t>
  </si>
  <si>
    <t>迎春亭办事处</t>
  </si>
  <si>
    <t>迎春亭托坪村20组毛家塘、侯家大塘维修清淤等</t>
  </si>
  <si>
    <t>大甸尖山组道修建</t>
  </si>
  <si>
    <t>大甸镇尖山村</t>
  </si>
  <si>
    <t>大甸镇人民政府</t>
  </si>
  <si>
    <t>组道硬化800米</t>
  </si>
  <si>
    <t>天鹅村</t>
  </si>
  <si>
    <t>水浸坪天鹅村组道硬化</t>
  </si>
  <si>
    <t>水浸坪天鹅村</t>
  </si>
  <si>
    <t>水浸坪乡人民政府</t>
  </si>
  <si>
    <t>组道硬化580米</t>
  </si>
  <si>
    <t>水浸坪天鹅村水库维修</t>
  </si>
  <si>
    <t>水库维修清淤等</t>
  </si>
  <si>
    <t>稠树塘金华农业生态园产业路修建</t>
  </si>
  <si>
    <t>稠树塘金华农业生态园</t>
  </si>
  <si>
    <t>稠树塘镇人民政府</t>
  </si>
  <si>
    <t>金华农业生态园硬化进场道路950米</t>
  </si>
  <si>
    <t>湾头桥世富村水渠维修</t>
  </si>
  <si>
    <t>湾头桥世富村</t>
  </si>
  <si>
    <t>湾头桥世富村水淹头黄泥凹水渠维修600米</t>
  </si>
  <si>
    <t>通过整修水圳，增加水稻灌溉面积近160亩</t>
  </si>
  <si>
    <t>白水村</t>
  </si>
  <si>
    <t>邓家铺白水村水渠维修</t>
  </si>
  <si>
    <t>邓家铺白水村</t>
  </si>
  <si>
    <t>邓家铺镇人民政府</t>
  </si>
  <si>
    <t>邓家铺白水村凉桥水圳维修1100米</t>
  </si>
  <si>
    <t>通过整修水圳，增加水稻灌溉面积近1900余亩</t>
  </si>
  <si>
    <t>龙从村</t>
  </si>
  <si>
    <t>双牌龙从村水渠维修</t>
  </si>
  <si>
    <t>双牌龙从村</t>
  </si>
  <si>
    <t>双牌镇人民政府</t>
  </si>
  <si>
    <t>双牌龙从村机耕道左右标准渠道维修</t>
  </si>
  <si>
    <t>通过修建水圳，增加水稻灌溉面积近300亩</t>
  </si>
  <si>
    <t>新建村</t>
  </si>
  <si>
    <t>邓家铺新建村水渠维修</t>
  </si>
  <si>
    <t>邓家铺镇新建村</t>
  </si>
  <si>
    <t>邓家铺新建村水渠维修650米</t>
  </si>
  <si>
    <t>通过修建水圳，增加水稻灌溉面积近450亩</t>
  </si>
  <si>
    <t>杨龙村</t>
  </si>
  <si>
    <t>邓家铺杨龙村水渠维修</t>
  </si>
  <si>
    <t>邓家铺镇杨龙村</t>
  </si>
  <si>
    <t>邓家铺杨龙村水渠维修300米</t>
  </si>
  <si>
    <t>邓元泰镇木瓜桥村产业路硬化</t>
  </si>
  <si>
    <t>邓元泰镇木瓜桥村</t>
  </si>
  <si>
    <t>邓元泰镇人民政府</t>
  </si>
  <si>
    <t>湖南绿嘉园生物科技有限公司杨田村至磨石岭道路硬化1.1公里</t>
  </si>
  <si>
    <t>辕门口办事处</t>
  </si>
  <si>
    <t>古山村</t>
  </si>
  <si>
    <t>2023年中梗阻古山段渠道防渗及清淤扫障项目工程</t>
  </si>
  <si>
    <t>改造</t>
  </si>
  <si>
    <t>武冈市威溪水库管理所</t>
  </si>
  <si>
    <t>渠道防渗0.675km，清淤扫障1km，投资金额30万元。</t>
  </si>
  <si>
    <t>解决1640人的灌溉用水</t>
  </si>
  <si>
    <t>2023年中梗阻古山段渠道防渗项目工程</t>
  </si>
  <si>
    <t>渠道防渗1.2km，投资金额48万元。</t>
  </si>
  <si>
    <t>浪石村</t>
  </si>
  <si>
    <t>2023年中梗阻浪石段渠道清淤扫障项目工程</t>
  </si>
  <si>
    <t>渠道清淤扫障1.66km，投资金额5万元。</t>
  </si>
  <si>
    <t>解决1400人的灌溉用水</t>
  </si>
  <si>
    <t>城南村、资南村、东山村</t>
  </si>
  <si>
    <t>2023年中梗阻城南段渠道防渗及清淤扫障项目工程</t>
  </si>
  <si>
    <t>渠道防渗0.8km，清淤扫障3km，投资金额41万元。</t>
  </si>
  <si>
    <t>解决4248人的灌溉用水</t>
  </si>
  <si>
    <t>清水村、周塘村</t>
  </si>
  <si>
    <t>2023年中梗阻周塘段渠道防渗及清淤扫障项目工程</t>
  </si>
  <si>
    <t>渠道防渗1km，清淤扫障5.5km，投资金额56.5万元。</t>
  </si>
  <si>
    <t>解决3120人的灌溉用水</t>
  </si>
  <si>
    <t>光远村</t>
  </si>
  <si>
    <t>刘家冲干渠光远村段防渗工程</t>
  </si>
  <si>
    <t>刘家冲灌区</t>
  </si>
  <si>
    <t>渠道砼防渗，清淤、扫障</t>
  </si>
  <si>
    <t>改善灌溉用水</t>
  </si>
  <si>
    <t>八一村</t>
  </si>
  <si>
    <t>刘家冲干渠八一村段防渗工程</t>
  </si>
  <si>
    <t>石栗村</t>
  </si>
  <si>
    <t>刘家冲干渠石栗村段防渗工程</t>
  </si>
  <si>
    <t>新风村</t>
  </si>
  <si>
    <t>邓家铺镇东风右干新凤村段防渗工程(25.8万）</t>
  </si>
  <si>
    <t>大圳灌区</t>
  </si>
  <si>
    <t>邓家铺镇东风右干新凤村段防渗工程(18.2万）</t>
  </si>
  <si>
    <t>邓家铺镇东风右干新凤、扶峰村段清淤工程</t>
  </si>
  <si>
    <t>岩口村</t>
  </si>
  <si>
    <t>邓家铺镇东风左干岩口村段清淤工程</t>
  </si>
  <si>
    <t>遐富村</t>
  </si>
  <si>
    <t>文坪镇红旗渠道遐富村段清淤工程</t>
  </si>
  <si>
    <t>文坪镇红旗渠道双龙兴村段防渗工程</t>
  </si>
  <si>
    <t>湾头桥镇泉塘干渠大湾桥村段清淤工程</t>
  </si>
  <si>
    <t>大业冲灌区</t>
  </si>
  <si>
    <t>湾头桥镇泉塘干渠泉塘村段防渗工程</t>
  </si>
  <si>
    <t>农村供水保障设施建设</t>
  </si>
  <si>
    <t>黄茅村</t>
  </si>
  <si>
    <t>农村安全饮水</t>
  </si>
  <si>
    <t>邓元泰黄茅村六组</t>
  </si>
  <si>
    <t>邓元泰镇黄茅村6组湾冲大塘引水管网工程，水源从下一江上游筑一拦水坝引水，需建蓄水池2个，DN160pE0.6mpa管2000米，工程概算投资需30万元。</t>
  </si>
  <si>
    <t>改善1350人饮水问题</t>
  </si>
  <si>
    <t>革新村</t>
  </si>
  <si>
    <t>辕门口街道革新村红心蜜柚基地扩建提质项目</t>
  </si>
  <si>
    <t>扩建50亩基地，修建瞭望塔一座，500米排水渠。</t>
  </si>
  <si>
    <t>增加村集体经济年收益10万元</t>
  </si>
  <si>
    <t>省级第四批200</t>
  </si>
  <si>
    <t>水西门街道万全村集体经济发展项目</t>
  </si>
  <si>
    <t>2023.10.8</t>
  </si>
  <si>
    <t>2023.12.18</t>
  </si>
  <si>
    <t>通过发展集体经济，增加村级收入</t>
  </si>
  <si>
    <t>洞庭村</t>
  </si>
  <si>
    <t>法相岩洞庭村集体经济发展项目</t>
  </si>
  <si>
    <t>翻修老学校校舍租赁给明创电子厂。</t>
  </si>
  <si>
    <t>增加村集体经济年收益8万元</t>
  </si>
  <si>
    <t>秦桥镇小冲村茶山土鸡养殖场建设</t>
  </si>
  <si>
    <t>新建1010平方鸡舍、一个小仓库、一间办公生活用房及配套设施</t>
  </si>
  <si>
    <t>基地+农户巩固脱贫成果</t>
  </si>
  <si>
    <t>品牌打造和展销平台</t>
  </si>
  <si>
    <t>地母庵村</t>
  </si>
  <si>
    <t>迎春亭街道地母庵村扶冲米花发展项目</t>
  </si>
  <si>
    <t>建设米花加工厂800平米，做本地米花注册商标。</t>
  </si>
  <si>
    <t>增加村集体集体经济年收益25万元</t>
  </si>
  <si>
    <t>青山亭村</t>
  </si>
  <si>
    <t>晏田乡青山亭村新建标准化育苗大棚和辣椒基地项目</t>
  </si>
  <si>
    <t>预计投资50万元，其中30万元用于建设大棚、15万用于购买基地农机设备，5万元用于完善其他附属工程。大棚主要用于育养辣椒苗和种植大棚蔬菜，计划打造一个高标准育苗大棚，由村股份经济合作社自主经营。</t>
  </si>
  <si>
    <t>增加村集体经济年收益9万元</t>
  </si>
  <si>
    <t>公司+村合作经济组织+农户</t>
  </si>
  <si>
    <t>湾头桥镇社区村级集体经济建设项目</t>
  </si>
  <si>
    <t>2023.9.1</t>
  </si>
  <si>
    <t>2023.12.30</t>
  </si>
  <si>
    <t>产业服务支撑项目</t>
  </si>
  <si>
    <t>农业社会化服务</t>
  </si>
  <si>
    <t>赤塘村</t>
  </si>
  <si>
    <t>邓元泰镇赤塘村杂交水稻制种烘谷厂房建设项目</t>
  </si>
  <si>
    <t>建设杂交水稻制种烘谷厂房，面积1400平方米。</t>
  </si>
  <si>
    <t>增加村集体经济年收益4万元</t>
  </si>
  <si>
    <t>三合村</t>
  </si>
  <si>
    <t>荆竹铺镇三合村养牛项目</t>
  </si>
  <si>
    <t>2023.8.1</t>
  </si>
  <si>
    <t>2023.12.1</t>
  </si>
  <si>
    <t>修建养牛栏舍200间，村自主养殖肉牛200头。</t>
  </si>
  <si>
    <t>大甸镇古凼村鸡场发展项目</t>
  </si>
  <si>
    <t>2023. 12</t>
  </si>
  <si>
    <t>计划建设1栋1500平方米的蛋鸡养殖场。购买喂料机、风机、鸡笼等设施饲养蛋鸡7000只。</t>
  </si>
  <si>
    <t>增加村集体经济年收益为20万左右</t>
  </si>
  <si>
    <t>司马冲镇山新村温氏养鸡项目</t>
  </si>
  <si>
    <t>2023.10.1</t>
  </si>
  <si>
    <t>2024.1.31</t>
  </si>
  <si>
    <t>在山新村8组鸭子塘及附近流转土地5亩，建设2栋养殖大棚，每栋1200平米，每平方米35-40元的价格出租给大户养殖。</t>
  </si>
  <si>
    <t>马坪乡万山村桑蚕种养项目（50万）</t>
  </si>
  <si>
    <t>与湖南湘丝众鑫农业开发有限公司合作发展桑蚕种养项目，村集体可增加收入35万元左右。</t>
  </si>
  <si>
    <t>增加村集体经济年收益6万元</t>
  </si>
  <si>
    <t>水浸坪乡峦山村桑蚕种养项目</t>
  </si>
  <si>
    <t>建设400平厂房，种植桑树50亩，养殖蚕苗200张。</t>
  </si>
  <si>
    <t>公司+基地+农户</t>
  </si>
  <si>
    <t>四龙村</t>
  </si>
  <si>
    <t>双牌镇四龙村桑蚕种养项目</t>
  </si>
  <si>
    <t>建设2000平方桑蚕养殖厂房，种植桑树约100亩，蚕茧主要销往广西宜州等地大型缫丝企业，销售渠道稳定。</t>
  </si>
  <si>
    <t>增加村集体经济年收益10万元以上</t>
  </si>
  <si>
    <t>石路村</t>
  </si>
  <si>
    <t>龙溪镇石路村集体经济发展项目</t>
  </si>
  <si>
    <t>2023.9.15</t>
  </si>
  <si>
    <t>2023.12.15</t>
  </si>
  <si>
    <t>稠树塘镇苏龙村桑蚕种养项目</t>
  </si>
  <si>
    <t>2023.9.20</t>
  </si>
  <si>
    <t>2024.4.20</t>
  </si>
  <si>
    <t>与鲲鹏农业公司共建400平方米的养蚕基地，由公司负责保底收购。</t>
  </si>
  <si>
    <t>增加村集体经济年收益5万元</t>
  </si>
  <si>
    <t>扶峰村</t>
  </si>
  <si>
    <t>邓家铺镇扶峰村肉牛养殖项目</t>
  </si>
  <si>
    <t>2024.1.1</t>
  </si>
  <si>
    <t>建立1个400平方米养殖棚，养殖肉牛。</t>
  </si>
  <si>
    <t>增加存集体经济年经营收益10万元</t>
  </si>
  <si>
    <t>罗宏村</t>
  </si>
  <si>
    <t>文坪镇罗宏村铜鹅养殖场项目</t>
  </si>
  <si>
    <t>2023.7.20</t>
  </si>
  <si>
    <t>2023.11.20</t>
  </si>
  <si>
    <t>投资入股原罗宏村铜鹅养殖场，按照10%的比例分红。</t>
  </si>
  <si>
    <t>市级第一批270</t>
  </si>
  <si>
    <t>产业园（区）</t>
  </si>
  <si>
    <t>稠树塘社区产业园建设</t>
  </si>
  <si>
    <t>社区4、5、6、7组</t>
  </si>
  <si>
    <t>市乡村
振兴局</t>
  </si>
  <si>
    <t>建设产业园中的渠道</t>
  </si>
  <si>
    <t>农田水利基础设施得到改善、有利产业项目发展</t>
  </si>
  <si>
    <t>提高农民种粮积极性，增加农民经济收入</t>
  </si>
  <si>
    <t>农村道路建设（通村、通户路</t>
  </si>
  <si>
    <t>邓家铺镇聚宝村主干道扩建</t>
  </si>
  <si>
    <t>村主干道</t>
  </si>
  <si>
    <t>2023.09.01</t>
  </si>
  <si>
    <t>村主干道扩建3公里</t>
  </si>
  <si>
    <t>邓家铺镇石龙兴村电商平台建设项目</t>
  </si>
  <si>
    <t xml:space="preserve">石龙兴村
</t>
  </si>
  <si>
    <t>建立村级电商平台</t>
  </si>
  <si>
    <t>提高村级集体经济收入</t>
  </si>
  <si>
    <t>提高村级集体经济收入，促进乡村振兴</t>
  </si>
  <si>
    <t>乡村治理和精神文明建设</t>
  </si>
  <si>
    <t>农村精神文明建设</t>
  </si>
  <si>
    <t>农村文化项目</t>
  </si>
  <si>
    <t>邓家铺镇石龙兴村水龙灯非遗传承建设项目</t>
  </si>
  <si>
    <t>滩里院子成立龙灯协会的，运营发展和传承</t>
  </si>
  <si>
    <t>保护、传承省级非遗</t>
  </si>
  <si>
    <t>邓家铺镇石龙兴村种养产业项目</t>
  </si>
  <si>
    <t>建设果场50亩，柑橘2000棵，桃树1000棵</t>
  </si>
  <si>
    <t>九塘村</t>
  </si>
  <si>
    <t>荆竹镇九塘村双枫林场道路硬化</t>
  </si>
  <si>
    <t>硬化700余米道路</t>
  </si>
  <si>
    <t>扩建硬化700余米道路，方便九塘群众的农业生产水平，促进产业增收</t>
  </si>
  <si>
    <t>改善九塘村农业生产条件</t>
  </si>
  <si>
    <t>马坪乡万山村山塘水库水渠维修2</t>
  </si>
  <si>
    <t>改建武马公路口至万山村12组4000米道路</t>
  </si>
  <si>
    <t>改善群众农业生产生活情况</t>
  </si>
  <si>
    <t>马坪乡万山村机耕道建设</t>
  </si>
  <si>
    <t>斜武公路到增泥塘水库等</t>
  </si>
  <si>
    <t>新建500米以上机耕道</t>
  </si>
  <si>
    <t>马坪乡万山村桑蚕养殖集体经济项目（30万）</t>
  </si>
  <si>
    <t>废弃的万山小学、万山村辖内山地</t>
  </si>
  <si>
    <t>建设桑蚕养殖大棚两座，建成50亩左右桑树种植园</t>
  </si>
  <si>
    <t>村集体可增加收入5万元/年以上</t>
  </si>
  <si>
    <t>马坪乡万山村山塘水库水渠维修</t>
  </si>
  <si>
    <t>马坪乡
万山村</t>
  </si>
  <si>
    <t>维修村内病险山塘水库，维修水渠</t>
  </si>
  <si>
    <t>马坪乡万山村铜鹅养殖项目</t>
  </si>
  <si>
    <t>马坪乡
万山村水库</t>
  </si>
  <si>
    <t>建设简易养殖彬两座，养殖2000羽铜鹅/年</t>
  </si>
  <si>
    <t>村集体可增加收入1万元/年以上</t>
  </si>
  <si>
    <t>栗山社区</t>
  </si>
  <si>
    <t>双牌镇栗山社区农业机械设备项目</t>
  </si>
  <si>
    <t>2024.02</t>
  </si>
  <si>
    <t>水稻收割机2台、农田翻土机2台、青储饲料收割机1台，平板车1台，无人机1台。</t>
  </si>
  <si>
    <t>302</t>
  </si>
  <si>
    <t>通过提供农机设备服务，带动增收220元/人</t>
  </si>
  <si>
    <t>带动3340名群众增收</t>
  </si>
  <si>
    <t>双牌镇龙从村2023年乡村建设项目</t>
  </si>
  <si>
    <t>龙从村13组</t>
  </si>
  <si>
    <t>2024.6.31</t>
  </si>
  <si>
    <t>电商平台建设、地面硬化300平方米等</t>
  </si>
  <si>
    <t>353</t>
  </si>
  <si>
    <t>改善为群众提供便利服务条件</t>
  </si>
  <si>
    <t>提高群众幸福获得感，促进乡村振兴</t>
  </si>
  <si>
    <t>水浸坪乡天鹅村道路硬化</t>
  </si>
  <si>
    <t>2023.09.30</t>
  </si>
  <si>
    <t>硬化道路1200米</t>
  </si>
  <si>
    <t>改善群众生产生活条件，方便群众出行</t>
  </si>
  <si>
    <t>方便群众出行，提高群众幸福获得感，促进乡村振兴</t>
  </si>
  <si>
    <t>湾头桥镇居委会</t>
  </si>
  <si>
    <t>湾头桥镇居委会15组新建机耕道</t>
  </si>
  <si>
    <t>居委会
15组</t>
  </si>
  <si>
    <t>新建机耕道700米</t>
  </si>
  <si>
    <t>有利于居委会15组70户居民种植水稻</t>
  </si>
  <si>
    <t>湾头桥镇泉塘村邓家垄院落和美村庄建设项目</t>
  </si>
  <si>
    <t>改善群众生产生活条件</t>
  </si>
  <si>
    <t>湾头桥镇泉塘村原泉塘中学旧址发展村集体经济产业项目</t>
  </si>
  <si>
    <t>原泉塘中学旧址</t>
  </si>
  <si>
    <t>发展村集体经济年收益8万元，解决脱贫劳动力就业</t>
  </si>
  <si>
    <t>年集体经济收益8万元</t>
  </si>
  <si>
    <t>解决脱贫人口就业，发展村集体经济</t>
  </si>
  <si>
    <t>孔家团村</t>
  </si>
  <si>
    <t>文坪镇孔家团村山塘、水渠维修</t>
  </si>
  <si>
    <t>整修</t>
  </si>
  <si>
    <t>整修村级主要水渠、山塘</t>
  </si>
  <si>
    <t>改善生产、生活条件</t>
  </si>
  <si>
    <t>受益本村群众</t>
  </si>
  <si>
    <t>坪山寨村</t>
  </si>
  <si>
    <t>晏田乡坪山寨辣椒产业发展项目</t>
  </si>
  <si>
    <t>辣椒工厂建设及设备购买、基地建设</t>
  </si>
  <si>
    <t>通过项目实施，增加村集体收入</t>
  </si>
  <si>
    <t>不断加强，巩固脱贫攻坚成果</t>
  </si>
  <si>
    <t>法相岩街道新泽村美丽院落（3、4组）</t>
  </si>
  <si>
    <t>3、4组美丽院落打造</t>
  </si>
  <si>
    <t>易地搬迁后扶</t>
  </si>
  <si>
    <t>“一站式”社区综合服务设施建设</t>
  </si>
  <si>
    <t>各乡镇街道办事处</t>
  </si>
  <si>
    <t>易地扶贫搬迁安置点基础设施、公共服务设施、住房维修项目</t>
  </si>
  <si>
    <t>市发改局</t>
  </si>
  <si>
    <t>1、完善安置点的基础和公共服务设施；2、为搬迁群众提供就业岗位，发放劳务报酬。</t>
  </si>
  <si>
    <t>通过完善安置点的基础设施、公共服务设施、住房维修项目、公益性岗位促进持续增收,实现搬迁群众稳得住、能融入、逐步能致富</t>
  </si>
  <si>
    <t>马坪乡石地村村道硬化</t>
  </si>
  <si>
    <t>石地村9组、10组</t>
  </si>
  <si>
    <t>长0.8公里，宽3.5米</t>
  </si>
  <si>
    <t>长石村</t>
  </si>
  <si>
    <t>马坪乡长石村村道硬化</t>
  </si>
  <si>
    <t>长石村4组、9组</t>
  </si>
  <si>
    <t>长0.69公里，宽3.5米</t>
  </si>
  <si>
    <t>周塘村</t>
  </si>
  <si>
    <t>邓元泰镇周塘村村道硬化</t>
  </si>
  <si>
    <t>周塘村7组、8组</t>
  </si>
  <si>
    <t>长0.76公里，宽3.5米</t>
  </si>
  <si>
    <t>清和社区</t>
  </si>
  <si>
    <t>双牌镇清和社区村道硬化</t>
  </si>
  <si>
    <t>清和村6组、11组</t>
  </si>
  <si>
    <t>长0.73公里，宽3.5米</t>
  </si>
  <si>
    <t>县级第一批6811.19</t>
  </si>
  <si>
    <t>综合保障</t>
  </si>
  <si>
    <t>参加城乡居民基本养老保险</t>
  </si>
  <si>
    <t>低收入人员代缴养老保险</t>
  </si>
  <si>
    <t>人社局</t>
  </si>
  <si>
    <t>符合代缴政策人员100%代缴</t>
  </si>
  <si>
    <t>健康</t>
  </si>
  <si>
    <t>参加城乡居民基本医疗保险</t>
  </si>
  <si>
    <t>低收人口医保参保补助项目</t>
  </si>
  <si>
    <t>医疗保障局</t>
  </si>
  <si>
    <t>对全市低收入人口进行参保资助</t>
  </si>
  <si>
    <r>
      <rPr>
        <sz val="9"/>
        <rFont val="宋体"/>
        <charset val="134"/>
      </rPr>
      <t>低收入人口</t>
    </r>
    <r>
      <rPr>
        <sz val="9"/>
        <rFont val="宋体"/>
        <charset val="0"/>
      </rPr>
      <t>100%</t>
    </r>
    <r>
      <rPr>
        <sz val="9"/>
        <rFont val="宋体"/>
        <charset val="134"/>
      </rPr>
      <t>资助参保。</t>
    </r>
  </si>
  <si>
    <r>
      <rPr>
        <sz val="9"/>
        <rFont val="宋体"/>
        <charset val="134"/>
      </rPr>
      <t>特困、重残人员由政府全额代缴，低保、监测对象缴纳个人部分的</t>
    </r>
    <r>
      <rPr>
        <sz val="9"/>
        <rFont val="宋体"/>
        <charset val="0"/>
      </rPr>
      <t>50%</t>
    </r>
    <r>
      <rPr>
        <sz val="9"/>
        <rFont val="宋体"/>
        <charset val="134"/>
      </rPr>
      <t>。</t>
    </r>
  </si>
  <si>
    <t>接受医疗救助</t>
  </si>
  <si>
    <t>医保救助资金（农民矽肺煤工救治救助）</t>
  </si>
  <si>
    <t>武冈市矿区治理和煤炭行业矽肺病综合防治工作领导小组办公室</t>
  </si>
  <si>
    <t>对全市低收入人口兜底保障</t>
  </si>
  <si>
    <t>平移到医疗救助资金，对困难人员医疗进行救助和再救助，防止因病致贫扶贫。</t>
  </si>
  <si>
    <t>纳入三重保障制度，困难人群县域内住院一站式落实医疗救助，县域外申请救助。</t>
  </si>
  <si>
    <t>农村卫生厕所改造</t>
  </si>
  <si>
    <t>各乡镇街道</t>
  </si>
  <si>
    <t>武冈市农村改厕</t>
  </si>
  <si>
    <t>乡村振兴局</t>
  </si>
  <si>
    <t>改造农村厕所2123处</t>
  </si>
  <si>
    <t>高标准完成2123户改厕任务</t>
  </si>
  <si>
    <t>群众参与质量监督和厕屋建设</t>
  </si>
  <si>
    <t>武冈市荆竹铺镇光荣村农村生活污水综合整治项目</t>
  </si>
  <si>
    <t>荆竹铺镇光荣村</t>
  </si>
  <si>
    <t>建设污水处理站1座，设计规模19m³/d，主管644米，支管271米，入户管620米及配套设施一批</t>
  </si>
  <si>
    <t>实现区域范围内农村生活污水乱排乱放得到有效管控，建立可持续良性发展的农村生活污水收集处理体系，为武冈市农村生活污水治理起到示范带动作用</t>
  </si>
  <si>
    <t>七里村</t>
  </si>
  <si>
    <t>武冈市荆竹铺镇七里村农村生活污水综合整治项目</t>
  </si>
  <si>
    <t>荆竹铺镇七里村</t>
  </si>
  <si>
    <t>设污水处理站1座，设计规模19m³/d，主管597米，支管303米，入户管500米及配套设施一批</t>
  </si>
  <si>
    <t>钟窑庙村</t>
  </si>
  <si>
    <t>武冈市荆竹铺镇钟窑庙村农村生活污水综合整治项目</t>
  </si>
  <si>
    <t>荆竹铺镇钟窑庙村</t>
  </si>
  <si>
    <t>荆竹铺镇钟窑庙村建设污水处理站2座，设计规模分别为19m³/d、15m³/d，主管631米，支管569米，入户管1010米及配套设施一批</t>
  </si>
  <si>
    <t>武冈市荆竹铺镇公塘村农村生活污水综合整治项目</t>
  </si>
  <si>
    <t>荆竹铺镇公堂村</t>
  </si>
  <si>
    <t>建设污水处理站3座，设计规模分别为19m³/d、19m³/d、15m³/d，主管1555米，支管699米，入户管1400米及配套设施一批</t>
  </si>
  <si>
    <t>武冈市荆竹铺镇九塘村农村生活污水综合整治项目</t>
  </si>
  <si>
    <t>荆竹铺镇九塘村</t>
  </si>
  <si>
    <t>现有三格化粪池增加人工湿地处理工艺95套</t>
  </si>
  <si>
    <t>陡山村</t>
  </si>
  <si>
    <t>武冈市荆竹铺镇陡山村农村生活污水综合整治项目</t>
  </si>
  <si>
    <t>荆竹铺镇陡山村</t>
  </si>
  <si>
    <t>现有三格化粪池增加人工湿地处理工艺84套</t>
  </si>
  <si>
    <t>武冈市湾头桥镇八一村农村生活污水综合整治项目</t>
  </si>
  <si>
    <t>湾头桥镇八一村</t>
  </si>
  <si>
    <t>建设污水处理站2座，设计规模分别为15m³/d、19m³/d，主管1562米，支管762米，入户管960米及配套设施一批</t>
  </si>
  <si>
    <t>桂林村</t>
  </si>
  <si>
    <t>武冈市湾头桥镇桂林村农村生活污水综合整治项目</t>
  </si>
  <si>
    <t>湾头桥镇桂林村</t>
  </si>
  <si>
    <t>建设污水处理站2座，设计规模均为19m³/d，主管870米，支管600米，入户管1190米及配套设施一批</t>
  </si>
  <si>
    <t>芭蕉庾家桥村</t>
  </si>
  <si>
    <t>武冈市湾头桥镇芭蕉庾家桥村农村生活污水综合整治项目</t>
  </si>
  <si>
    <t>湾头桥镇芭蕉庾家桥村</t>
  </si>
  <si>
    <t>建设污水处理站2座，设计规模分别为19m³/d、15m³/d，主管1012米，支管677米，入户管960米及配套设施一批</t>
  </si>
  <si>
    <t>武冈市湾头桥镇大湾桥村农村生活污水综合整治项目</t>
  </si>
  <si>
    <t>湾头桥镇大湾桥村</t>
  </si>
  <si>
    <t>建设污水处理站1座，设计规模为19m³/d，主管475米，支管275米，入户管500米及配套设施一批</t>
  </si>
  <si>
    <t>六家铺村</t>
  </si>
  <si>
    <t>武冈市湾头桥镇六家铺村农村生活污水综合整治项目</t>
  </si>
  <si>
    <t>湾头桥镇六家铺村</t>
  </si>
  <si>
    <t>建设污水处理站1座，设计规模为19m³/d，主管543米，支管303米，入户管500米及配套设施一批</t>
  </si>
  <si>
    <t>坪山村</t>
  </si>
  <si>
    <t>武冈市湾头桥镇坪山村农村生活污水综合整治项目</t>
  </si>
  <si>
    <t>湾头桥镇坪山村</t>
  </si>
  <si>
    <t>武冈市湾头桥镇泉塘村农村生活污水综合整治项目</t>
  </si>
  <si>
    <t>湾头桥镇泉塘村</t>
  </si>
  <si>
    <t>现有三格化粪池增加人工湿地处理工艺50套</t>
  </si>
  <si>
    <t>省级第九批20</t>
  </si>
  <si>
    <t>湾头桥镇泉塘村道路建设项目</t>
  </si>
  <si>
    <t>2023.10</t>
  </si>
  <si>
    <t>道路修复、拓宽、硬化1000米</t>
  </si>
  <si>
    <t>完善产业基础设施，方便群众出行</t>
  </si>
  <si>
    <t>晏田乡连片和美村庄群建设项目（荷花村）</t>
  </si>
  <si>
    <t>荷花村幸福岩院落</t>
  </si>
  <si>
    <t>晏田乡人民政府</t>
  </si>
  <si>
    <t>晏田乡连片和美村庄群建设项目（合心村）</t>
  </si>
  <si>
    <t>合心村周家岭院落</t>
  </si>
  <si>
    <t>扶塘村</t>
  </si>
  <si>
    <t>晏田乡连片和美村庄群建设项目（扶塘村）</t>
  </si>
  <si>
    <t>扶塘村李家院落</t>
  </si>
  <si>
    <t>道路硬化和院落建设</t>
  </si>
  <si>
    <t>改善群众出行居住环境，提高群众幸福获得感，促进乡村振兴</t>
  </si>
  <si>
    <t>晏田乡连片和美村庄群建设项目（竹坪村）</t>
  </si>
  <si>
    <t>竹坪村塘湾里院落</t>
  </si>
  <si>
    <t>道路硬化及院落建设</t>
  </si>
  <si>
    <t>晏田乡连片和美村庄群建设项目（梅树田村）</t>
  </si>
  <si>
    <t>梅树田村琵琶塘院落</t>
  </si>
  <si>
    <t>玉屏村</t>
  </si>
  <si>
    <t>水西门街道和美村庄群建设项目（玉屏村庄子上）</t>
  </si>
  <si>
    <t>玉屏村6、9、14组</t>
  </si>
  <si>
    <t>桃花村</t>
  </si>
  <si>
    <t>水西门街道和美村庄群建设项目（桃花村王家坪）</t>
  </si>
  <si>
    <t>桃花村35组王家坪</t>
  </si>
  <si>
    <t>水西门街道和美村庄群建设项目（桃花至里仁路段）</t>
  </si>
  <si>
    <t>桃花至里仁路段</t>
  </si>
  <si>
    <t>水西门街道和美村庄群建设项目（里仁村贵公祠）</t>
  </si>
  <si>
    <t>里仁村8组贵公祠</t>
  </si>
  <si>
    <t>美化环境，改善群众生产生活条件</t>
  </si>
  <si>
    <t>渡头桥村</t>
  </si>
  <si>
    <t>邓元泰镇连片和美村庄群建设项目（渡头桥村）</t>
  </si>
  <si>
    <t>渡头桥村夏家院子</t>
  </si>
  <si>
    <t>202309</t>
  </si>
  <si>
    <t>山岚村</t>
  </si>
  <si>
    <t>邓元泰镇连片和美村庄群建设项目（山岚村）</t>
  </si>
  <si>
    <t>山岚村沿河院落</t>
  </si>
  <si>
    <t>邓元泰镇连片和美村庄群建设项目（赤塘村）</t>
  </si>
  <si>
    <t>赤塘村石盘上院落</t>
  </si>
  <si>
    <t>渔塘村</t>
  </si>
  <si>
    <t>邓元泰镇连片和美村庄群建设项目（渔塘村）</t>
  </si>
  <si>
    <t>渔塘村易家冲院落</t>
  </si>
  <si>
    <t>邓元泰镇连片和美村庄群建设项目（木瓜桥村）</t>
  </si>
  <si>
    <t>木瓜桥村腊树脚院落</t>
  </si>
  <si>
    <t>湾头桥镇连片和美村庄群建设项目（石栗村）</t>
  </si>
  <si>
    <t>石栗村高冲里</t>
  </si>
  <si>
    <t>湾头桥镇连片和美村庄群建设项目（南桥村）</t>
  </si>
  <si>
    <t>南桥村牛桥</t>
  </si>
  <si>
    <t>湾头桥镇连片和美村庄群建设项目（八一村）</t>
  </si>
  <si>
    <t>八一村陈家坳</t>
  </si>
  <si>
    <t>龙桥村八一村石栗村南桥村</t>
  </si>
  <si>
    <t>湾头桥镇连片和美村庄群建设项目（沿线公路打造）</t>
  </si>
  <si>
    <t>龙桥至石栗沿线路段</t>
  </si>
  <si>
    <t>高桥村</t>
  </si>
  <si>
    <t>清法线连片和美村庄群建设项目（高桥村）</t>
  </si>
  <si>
    <t>高桥村锣钹石院落</t>
  </si>
  <si>
    <t>清法线连片和美村庄群建设项目（新泽村）</t>
  </si>
  <si>
    <t>新泽村石珠江</t>
  </si>
  <si>
    <t>清法线连片和美村庄群建设项目（新泽村道路建设）</t>
  </si>
  <si>
    <t>清法线道路整治</t>
  </si>
  <si>
    <t>清水亭村</t>
  </si>
  <si>
    <t>清法线连片和美村庄群建设项目（清水亭村）</t>
  </si>
  <si>
    <t>清水亭村部</t>
  </si>
  <si>
    <t>新型经营主体贷款贴息</t>
  </si>
  <si>
    <t>新型农业经营主体贷款贴息(166万元）</t>
  </si>
  <si>
    <t>20223.5.30</t>
  </si>
  <si>
    <t>农业农村局</t>
  </si>
  <si>
    <t>对符合新型经营主体进行贴息扶持</t>
  </si>
  <si>
    <t>对符合要求的经营主体，对贷款金额1000万元以下的，按市场报价利率的50%进行贴息，贷款金额1000-5000万元的，按市场报价利率的25%进行贴息，贷款金额在5000万元以上的，按市场报价利率的15%进行贴息</t>
  </si>
  <si>
    <t>省级第七批389</t>
  </si>
  <si>
    <t>农产品仓储保鲜冷链基础设施建设</t>
  </si>
  <si>
    <t>武冈市2023年农产品产地冷藏保鲜设施建设</t>
  </si>
  <si>
    <t>建设冷库约4000立方米</t>
  </si>
  <si>
    <t>完成建设冷库约4000立方米，可冷藏农产品127吨，降低鲜活农产品产后损失率。</t>
  </si>
  <si>
    <t>公益性岗位（县级配套资金项目）</t>
  </si>
  <si>
    <t>全市和美村庄建设项目</t>
  </si>
  <si>
    <t>对标和美村庄设标准，建设一批高质量的院落</t>
  </si>
  <si>
    <t>就业帮扶车间建设及奖补</t>
  </si>
  <si>
    <t>全市相关行政村</t>
  </si>
  <si>
    <t>武冈市人社局</t>
  </si>
  <si>
    <t>全市建成就业帮扶车间290家以上，并按规定落实相关奖补</t>
  </si>
  <si>
    <t>2023年就业帮扶车间建设数不低于2022年底车间数，吸纳脱贫劳动力人数不低于2022年底人数</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</si>
</sst>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 numFmtId="177" formatCode="0.00_ "/>
    <numFmt numFmtId="178" formatCode="0_ "/>
  </numFmts>
  <fonts count="58">
    <font>
      <sz val="11"/>
      <color theme="1"/>
      <name val="宋体"/>
      <charset val="134"/>
      <scheme val="minor"/>
    </font>
    <font>
      <sz val="10"/>
      <color theme="1"/>
      <name val="宋体"/>
      <charset val="134"/>
      <scheme val="minor"/>
    </font>
    <font>
      <sz val="9"/>
      <color theme="1"/>
      <name val="宋体"/>
      <charset val="134"/>
      <scheme val="minor"/>
    </font>
    <font>
      <sz val="9"/>
      <color theme="1"/>
      <name val="宋体"/>
      <charset val="134"/>
    </font>
    <font>
      <sz val="9"/>
      <color indexed="8"/>
      <name val="宋体"/>
      <charset val="134"/>
    </font>
    <font>
      <b/>
      <sz val="11"/>
      <color theme="1"/>
      <name val="宋体"/>
      <charset val="134"/>
      <scheme val="minor"/>
    </font>
    <font>
      <sz val="20"/>
      <name val="黑体"/>
      <charset val="134"/>
    </font>
    <font>
      <b/>
      <sz val="20"/>
      <name val="黑体"/>
      <charset val="134"/>
    </font>
    <font>
      <sz val="9"/>
      <name val="宋体"/>
      <charset val="134"/>
    </font>
    <font>
      <b/>
      <sz val="10"/>
      <name val="宋体"/>
      <charset val="134"/>
      <scheme val="minor"/>
    </font>
    <font>
      <b/>
      <sz val="9"/>
      <name val="宋体"/>
      <charset val="134"/>
    </font>
    <font>
      <sz val="9"/>
      <color rgb="FF000000"/>
      <name val="宋体"/>
      <charset val="134"/>
    </font>
    <font>
      <b/>
      <sz val="10"/>
      <color theme="1"/>
      <name val="宋体"/>
      <charset val="134"/>
      <scheme val="minor"/>
    </font>
    <font>
      <b/>
      <sz val="9"/>
      <name val="宋体"/>
      <charset val="134"/>
      <scheme val="minor"/>
    </font>
    <font>
      <sz val="10"/>
      <name val="宋体"/>
      <charset val="134"/>
      <scheme val="minor"/>
    </font>
    <font>
      <sz val="9"/>
      <color rgb="FFFF0000"/>
      <name val="宋体"/>
      <charset val="134"/>
    </font>
    <font>
      <sz val="9"/>
      <name val="宋体"/>
      <charset val="134"/>
      <scheme val="minor"/>
    </font>
    <font>
      <sz val="9"/>
      <color indexed="10"/>
      <name val="宋体"/>
      <charset val="134"/>
    </font>
    <font>
      <sz val="9"/>
      <color indexed="8"/>
      <name val="The "/>
      <charset val="134"/>
    </font>
    <font>
      <sz val="9"/>
      <name val="宋体"/>
      <charset val="0"/>
    </font>
    <font>
      <sz val="8"/>
      <name val="宋体"/>
      <charset val="134"/>
    </font>
    <font>
      <sz val="8"/>
      <color theme="1"/>
      <name val="宋体"/>
      <charset val="134"/>
      <scheme val="minor"/>
    </font>
    <font>
      <b/>
      <sz val="9"/>
      <color indexed="8"/>
      <name val="宋体"/>
      <charset val="134"/>
    </font>
    <font>
      <b/>
      <sz val="9"/>
      <color theme="1"/>
      <name val="宋体"/>
      <charset val="134"/>
      <scheme val="minor"/>
    </font>
    <font>
      <b/>
      <sz val="9"/>
      <color theme="1"/>
      <name val="宋体"/>
      <charset val="134"/>
    </font>
    <font>
      <b/>
      <sz val="9"/>
      <color rgb="FF000000"/>
      <name val="宋体"/>
      <charset val="134"/>
    </font>
    <font>
      <sz val="10"/>
      <color rgb="FF000000"/>
      <name val="宋体"/>
      <charset val="134"/>
    </font>
    <font>
      <sz val="8"/>
      <name val="宋体"/>
      <charset val="134"/>
      <scheme val="minor"/>
    </font>
    <font>
      <sz val="9"/>
      <color theme="1"/>
      <name val="仿宋"/>
      <charset val="134"/>
    </font>
    <font>
      <sz val="11"/>
      <name val="Courier New"/>
      <charset val="134"/>
    </font>
    <font>
      <sz val="9"/>
      <color rgb="FFFF0000"/>
      <name val="宋体"/>
      <charset val="134"/>
      <scheme val="minor"/>
    </font>
    <font>
      <b/>
      <sz val="10"/>
      <name val="宋体"/>
      <charset val="134"/>
    </font>
    <font>
      <sz val="9"/>
      <name val="华文仿宋"/>
      <charset val="134"/>
    </font>
    <font>
      <sz val="9"/>
      <color rgb="FFFF0000"/>
      <name val="华文仿宋"/>
      <charset val="134"/>
    </font>
    <font>
      <sz val="10"/>
      <name val="宋体"/>
      <charset val="134"/>
    </font>
    <font>
      <sz val="10"/>
      <name val="宋体"/>
      <charset val="0"/>
    </font>
    <font>
      <sz val="11"/>
      <color theme="1"/>
      <name val="宋体"/>
      <charset val="0"/>
      <scheme val="minor"/>
    </font>
    <font>
      <sz val="11"/>
      <color rgb="FF3F3F76"/>
      <name val="宋体"/>
      <charset val="0"/>
      <scheme val="minor"/>
    </font>
    <font>
      <sz val="11"/>
      <color indexed="8"/>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indexed="0"/>
      </left>
      <right style="thin">
        <color indexed="0"/>
      </right>
      <top style="thin">
        <color indexed="0"/>
      </top>
      <bottom style="thin">
        <color indexed="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36" fillId="2" borderId="0" applyNumberFormat="0" applyBorder="0" applyAlignment="0" applyProtection="0">
      <alignment vertical="center"/>
    </xf>
    <xf numFmtId="0" fontId="37" fillId="3" borderId="11" applyNumberFormat="0" applyAlignment="0" applyProtection="0">
      <alignment vertical="center"/>
    </xf>
    <xf numFmtId="44" fontId="0" fillId="0" borderId="0" applyFont="0" applyFill="0" applyBorder="0" applyAlignment="0" applyProtection="0">
      <alignment vertical="center"/>
    </xf>
    <xf numFmtId="0" fontId="38" fillId="0" borderId="0">
      <alignment vertical="center"/>
    </xf>
    <xf numFmtId="41" fontId="0" fillId="0" borderId="0" applyFont="0" applyFill="0" applyBorder="0" applyAlignment="0" applyProtection="0">
      <alignment vertical="center"/>
    </xf>
    <xf numFmtId="0" fontId="36" fillId="4" borderId="0" applyNumberFormat="0" applyBorder="0" applyAlignment="0" applyProtection="0">
      <alignment vertical="center"/>
    </xf>
    <xf numFmtId="0" fontId="39" fillId="5" borderId="0" applyNumberFormat="0" applyBorder="0" applyAlignment="0" applyProtection="0">
      <alignment vertical="center"/>
    </xf>
    <xf numFmtId="43" fontId="0" fillId="0" borderId="0" applyFont="0" applyFill="0" applyBorder="0" applyAlignment="0" applyProtection="0">
      <alignment vertical="center"/>
    </xf>
    <xf numFmtId="0" fontId="40" fillId="6"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42" fillId="0" borderId="0" applyNumberFormat="0" applyFill="0" applyBorder="0" applyAlignment="0" applyProtection="0">
      <alignment vertical="center"/>
    </xf>
    <xf numFmtId="0" fontId="0" fillId="7" borderId="12" applyNumberFormat="0" applyFont="0" applyAlignment="0" applyProtection="0">
      <alignment vertical="center"/>
    </xf>
    <xf numFmtId="0" fontId="40" fillId="8" borderId="0" applyNumberFormat="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7" fillId="0" borderId="13" applyNumberFormat="0" applyFill="0" applyAlignment="0" applyProtection="0">
      <alignment vertical="center"/>
    </xf>
    <xf numFmtId="0" fontId="48" fillId="0" borderId="13" applyNumberFormat="0" applyFill="0" applyAlignment="0" applyProtection="0">
      <alignment vertical="center"/>
    </xf>
    <xf numFmtId="0" fontId="40" fillId="9" borderId="0" applyNumberFormat="0" applyBorder="0" applyAlignment="0" applyProtection="0">
      <alignment vertical="center"/>
    </xf>
    <xf numFmtId="0" fontId="43" fillId="0" borderId="14" applyNumberFormat="0" applyFill="0" applyAlignment="0" applyProtection="0">
      <alignment vertical="center"/>
    </xf>
    <xf numFmtId="0" fontId="40" fillId="10" borderId="0" applyNumberFormat="0" applyBorder="0" applyAlignment="0" applyProtection="0">
      <alignment vertical="center"/>
    </xf>
    <xf numFmtId="0" fontId="49" fillId="11" borderId="15" applyNumberFormat="0" applyAlignment="0" applyProtection="0">
      <alignment vertical="center"/>
    </xf>
    <xf numFmtId="0" fontId="38" fillId="0" borderId="0">
      <alignment vertical="center"/>
    </xf>
    <xf numFmtId="0" fontId="50" fillId="11" borderId="11" applyNumberFormat="0" applyAlignment="0" applyProtection="0">
      <alignment vertical="center"/>
    </xf>
    <xf numFmtId="0" fontId="51" fillId="12" borderId="16" applyNumberFormat="0" applyAlignment="0" applyProtection="0">
      <alignment vertical="center"/>
    </xf>
    <xf numFmtId="0" fontId="36" fillId="13" borderId="0" applyNumberFormat="0" applyBorder="0" applyAlignment="0" applyProtection="0">
      <alignment vertical="center"/>
    </xf>
    <xf numFmtId="0" fontId="40" fillId="14" borderId="0" applyNumberFormat="0" applyBorder="0" applyAlignment="0" applyProtection="0">
      <alignment vertical="center"/>
    </xf>
    <xf numFmtId="0" fontId="52" fillId="0" borderId="17" applyNumberFormat="0" applyFill="0" applyAlignment="0" applyProtection="0">
      <alignment vertical="center"/>
    </xf>
    <xf numFmtId="0" fontId="53" fillId="0" borderId="18" applyNumberFormat="0" applyFill="0" applyAlignment="0" applyProtection="0">
      <alignment vertical="center"/>
    </xf>
    <xf numFmtId="0" fontId="54" fillId="15" borderId="0" applyNumberFormat="0" applyBorder="0" applyAlignment="0" applyProtection="0">
      <alignment vertical="center"/>
    </xf>
    <xf numFmtId="0" fontId="55" fillId="16" borderId="0" applyNumberFormat="0" applyBorder="0" applyAlignment="0" applyProtection="0">
      <alignment vertical="center"/>
    </xf>
    <xf numFmtId="0" fontId="36" fillId="17" borderId="0" applyNumberFormat="0" applyBorder="0" applyAlignment="0" applyProtection="0">
      <alignment vertical="center"/>
    </xf>
    <xf numFmtId="0" fontId="40" fillId="18" borderId="0" applyNumberFormat="0" applyBorder="0" applyAlignment="0" applyProtection="0">
      <alignment vertical="center"/>
    </xf>
    <xf numFmtId="0" fontId="36"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40" fillId="23" borderId="0" applyNumberFormat="0" applyBorder="0" applyAlignment="0" applyProtection="0">
      <alignment vertical="center"/>
    </xf>
    <xf numFmtId="0" fontId="40" fillId="24" borderId="0" applyNumberFormat="0" applyBorder="0" applyAlignment="0" applyProtection="0">
      <alignment vertical="center"/>
    </xf>
    <xf numFmtId="0" fontId="36" fillId="25" borderId="0" applyNumberFormat="0" applyBorder="0" applyAlignment="0" applyProtection="0">
      <alignment vertical="center"/>
    </xf>
    <xf numFmtId="0" fontId="36" fillId="26" borderId="0" applyNumberFormat="0" applyBorder="0" applyAlignment="0" applyProtection="0">
      <alignment vertical="center"/>
    </xf>
    <xf numFmtId="0" fontId="40" fillId="27" borderId="0" applyNumberFormat="0" applyBorder="0" applyAlignment="0" applyProtection="0">
      <alignment vertical="center"/>
    </xf>
    <xf numFmtId="0" fontId="36" fillId="28" borderId="0" applyNumberFormat="0" applyBorder="0" applyAlignment="0" applyProtection="0">
      <alignment vertical="center"/>
    </xf>
    <xf numFmtId="0" fontId="40" fillId="29" borderId="0" applyNumberFormat="0" applyBorder="0" applyAlignment="0" applyProtection="0">
      <alignment vertical="center"/>
    </xf>
    <xf numFmtId="0" fontId="38" fillId="0" borderId="0">
      <alignment vertical="center"/>
    </xf>
    <xf numFmtId="0" fontId="40" fillId="30" borderId="0" applyNumberFormat="0" applyBorder="0" applyAlignment="0" applyProtection="0">
      <alignment vertical="center"/>
    </xf>
    <xf numFmtId="0" fontId="56" fillId="0" borderId="0" applyBorder="0">
      <alignment vertical="center"/>
    </xf>
    <xf numFmtId="0" fontId="57" fillId="0" borderId="0">
      <alignment vertical="center"/>
    </xf>
    <xf numFmtId="0" fontId="36" fillId="31" borderId="0" applyNumberFormat="0" applyBorder="0" applyAlignment="0" applyProtection="0">
      <alignment vertical="center"/>
    </xf>
    <xf numFmtId="0" fontId="57" fillId="0" borderId="0">
      <alignment vertical="center"/>
    </xf>
    <xf numFmtId="0" fontId="40" fillId="32" borderId="0" applyNumberFormat="0" applyBorder="0" applyAlignment="0" applyProtection="0">
      <alignment vertical="center"/>
    </xf>
    <xf numFmtId="0" fontId="0" fillId="0" borderId="0">
      <alignment vertical="center"/>
    </xf>
    <xf numFmtId="0" fontId="38" fillId="0" borderId="0">
      <alignment vertical="center"/>
    </xf>
    <xf numFmtId="0" fontId="57" fillId="0" borderId="0">
      <alignment vertical="center"/>
    </xf>
    <xf numFmtId="0" fontId="38" fillId="0" borderId="0">
      <alignment vertical="center"/>
    </xf>
  </cellStyleXfs>
  <cellXfs count="188">
    <xf numFmtId="0" fontId="0" fillId="0" borderId="0" xfId="0">
      <alignment vertical="center"/>
    </xf>
    <xf numFmtId="0" fontId="0" fillId="0" borderId="0" xfId="0" applyFont="1" applyFill="1">
      <alignment vertical="center"/>
    </xf>
    <xf numFmtId="0" fontId="1" fillId="0" borderId="0" xfId="0" applyFont="1" applyFill="1">
      <alignment vertical="center"/>
    </xf>
    <xf numFmtId="0" fontId="2" fillId="0" borderId="0" xfId="0" applyFont="1" applyFill="1">
      <alignment vertical="center"/>
    </xf>
    <xf numFmtId="0" fontId="3" fillId="0" borderId="0" xfId="0" applyFont="1" applyFill="1">
      <alignment vertical="center"/>
    </xf>
    <xf numFmtId="0" fontId="3" fillId="0" borderId="0" xfId="0" applyFont="1" applyFill="1" applyAlignment="1">
      <alignment horizontal="center" vertical="center"/>
    </xf>
    <xf numFmtId="0" fontId="4" fillId="0" borderId="0" xfId="0" applyFont="1" applyFill="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vertical="center" wrapText="1"/>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0" fillId="0" borderId="0" xfId="0" applyFill="1">
      <alignment vertical="center"/>
    </xf>
    <xf numFmtId="0" fontId="0" fillId="0" borderId="0" xfId="0" applyFill="1" applyAlignment="1">
      <alignment vertical="center" wrapText="1"/>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2" fillId="0" borderId="0" xfId="0" applyFont="1" applyFill="1" applyAlignment="1">
      <alignment horizontal="center" vertical="center" wrapText="1"/>
    </xf>
    <xf numFmtId="0" fontId="8"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1" xfId="56" applyFont="1" applyFill="1" applyBorder="1" applyAlignment="1">
      <alignment horizontal="center" vertical="center" wrapText="1"/>
    </xf>
    <xf numFmtId="0" fontId="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55" applyFont="1" applyFill="1" applyBorder="1" applyAlignment="1">
      <alignment horizontal="center" vertical="center" wrapText="1"/>
    </xf>
    <xf numFmtId="0" fontId="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4" fillId="0" borderId="4" xfId="0" applyFont="1" applyFill="1" applyBorder="1" applyAlignment="1">
      <alignment horizontal="center" vertical="center" wrapText="1"/>
    </xf>
    <xf numFmtId="20" fontId="14" fillId="0" borderId="1" xfId="0" applyNumberFormat="1" applyFont="1" applyFill="1" applyBorder="1" applyAlignment="1">
      <alignment horizontal="center" vertical="center" wrapText="1"/>
    </xf>
    <xf numFmtId="57" fontId="8" fillId="0" borderId="1" xfId="0" applyNumberFormat="1" applyFont="1" applyFill="1" applyBorder="1" applyAlignment="1">
      <alignment horizontal="center" vertical="center" wrapText="1"/>
    </xf>
    <xf numFmtId="0" fontId="8" fillId="0" borderId="1" xfId="56" applyFont="1" applyFill="1" applyBorder="1" applyAlignment="1">
      <alignment horizontal="center" vertical="center" wrapText="1"/>
    </xf>
    <xf numFmtId="0" fontId="1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5" fillId="0" borderId="1" xfId="0" applyFont="1" applyFill="1" applyBorder="1" applyAlignment="1">
      <alignment horizontal="center" vertical="center"/>
    </xf>
    <xf numFmtId="57" fontId="3" fillId="0" borderId="1" xfId="0" applyNumberFormat="1" applyFont="1" applyFill="1" applyBorder="1" applyAlignment="1">
      <alignment horizontal="center" vertical="center" wrapText="1"/>
    </xf>
    <xf numFmtId="176" fontId="4" fillId="0" borderId="1" xfId="55" applyNumberFormat="1" applyFont="1" applyFill="1" applyBorder="1" applyAlignment="1">
      <alignment horizontal="center" vertical="center" wrapText="1"/>
    </xf>
    <xf numFmtId="0" fontId="8" fillId="0" borderId="1" xfId="48" applyFont="1" applyFill="1" applyBorder="1" applyAlignment="1">
      <alignment horizontal="center" vertical="center" wrapText="1"/>
    </xf>
    <xf numFmtId="31" fontId="1" fillId="0" borderId="1" xfId="0" applyNumberFormat="1" applyFont="1" applyFill="1" applyBorder="1" applyAlignment="1">
      <alignment horizontal="center" vertical="center" wrapText="1"/>
    </xf>
    <xf numFmtId="0" fontId="8" fillId="0" borderId="1" xfId="55" applyFont="1" applyFill="1" applyBorder="1" applyAlignment="1">
      <alignment horizontal="center" vertical="center" wrapText="1"/>
    </xf>
    <xf numFmtId="57" fontId="3" fillId="0" borderId="1" xfId="57" applyNumberFormat="1" applyFont="1" applyFill="1" applyBorder="1" applyAlignment="1">
      <alignment horizontal="center" vertical="center" wrapText="1"/>
    </xf>
    <xf numFmtId="0" fontId="3" fillId="0" borderId="1" xfId="55"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57" fontId="8" fillId="0" borderId="1" xfId="55" applyNumberFormat="1" applyFont="1" applyFill="1" applyBorder="1" applyAlignment="1">
      <alignment horizontal="center" vertical="center" wrapText="1"/>
    </xf>
    <xf numFmtId="0" fontId="4" fillId="0" borderId="1" xfId="56" applyFont="1" applyFill="1" applyBorder="1" applyAlignment="1">
      <alignment horizontal="center" vertical="center" wrapText="1"/>
    </xf>
    <xf numFmtId="0" fontId="2" fillId="0" borderId="1" xfId="0" applyFont="1" applyFill="1" applyBorder="1" applyAlignment="1">
      <alignment vertical="center" wrapText="1"/>
    </xf>
    <xf numFmtId="0" fontId="3"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78" fontId="6" fillId="0" borderId="0" xfId="0" applyNumberFormat="1" applyFont="1" applyFill="1" applyAlignment="1">
      <alignment horizontal="center" vertical="center" wrapText="1"/>
    </xf>
    <xf numFmtId="0" fontId="6" fillId="0" borderId="0" xfId="0" applyNumberFormat="1" applyFont="1" applyFill="1" applyAlignment="1">
      <alignment horizontal="center" vertical="center" wrapText="1"/>
    </xf>
    <xf numFmtId="0" fontId="14" fillId="0" borderId="8" xfId="0" applyFont="1" applyFill="1" applyBorder="1" applyAlignment="1">
      <alignment horizontal="center" vertical="center" wrapText="1"/>
    </xf>
    <xf numFmtId="178" fontId="14"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vertical="center" wrapText="1"/>
    </xf>
    <xf numFmtId="0" fontId="4"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8" fillId="0" borderId="1" xfId="56" applyFont="1" applyFill="1" applyBorder="1" applyAlignment="1">
      <alignment horizontal="center" vertical="center" wrapText="1"/>
    </xf>
    <xf numFmtId="0" fontId="17"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9" fillId="0" borderId="1" xfId="56"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horizontal="left" vertical="center"/>
    </xf>
    <xf numFmtId="0" fontId="1" fillId="0" borderId="0" xfId="0" applyFont="1" applyFill="1" applyAlignment="1">
      <alignment vertical="center" wrapText="1"/>
    </xf>
    <xf numFmtId="0" fontId="1" fillId="0" borderId="0" xfId="0" applyFont="1" applyFill="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1" xfId="0" applyFont="1" applyFill="1" applyBorder="1">
      <alignment vertical="center"/>
    </xf>
    <xf numFmtId="0" fontId="0" fillId="0" borderId="1" xfId="0" applyFill="1" applyBorder="1">
      <alignment vertical="center"/>
    </xf>
    <xf numFmtId="49" fontId="2" fillId="0" borderId="0" xfId="0" applyNumberFormat="1" applyFont="1" applyFill="1">
      <alignment vertical="center"/>
    </xf>
    <xf numFmtId="0" fontId="4" fillId="0" borderId="1" xfId="0" applyFont="1" applyFill="1" applyBorder="1">
      <alignment vertical="center"/>
    </xf>
    <xf numFmtId="0" fontId="20"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5" fillId="0" borderId="1" xfId="0" applyFont="1" applyFill="1" applyBorder="1" applyAlignment="1">
      <alignment horizontal="center" vertical="center" wrapText="1"/>
    </xf>
    <xf numFmtId="57" fontId="4" fillId="0" borderId="1" xfId="0" applyNumberFormat="1" applyFont="1" applyFill="1" applyBorder="1" applyAlignment="1">
      <alignment horizontal="center" vertical="center" wrapText="1"/>
    </xf>
    <xf numFmtId="49" fontId="21" fillId="0" borderId="1" xfId="0" applyNumberFormat="1" applyFont="1" applyFill="1" applyBorder="1" applyAlignment="1">
      <alignment horizontal="center" vertical="center" wrapText="1"/>
    </xf>
    <xf numFmtId="0" fontId="26" fillId="0" borderId="1" xfId="0" applyFont="1" applyFill="1" applyBorder="1" applyAlignment="1">
      <alignment horizontal="center" vertical="center" wrapText="1"/>
    </xf>
    <xf numFmtId="31" fontId="4"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57" fontId="2" fillId="0" borderId="1" xfId="0" applyNumberFormat="1" applyFont="1" applyFill="1" applyBorder="1" applyAlignment="1">
      <alignment horizontal="center" vertical="center" wrapText="1"/>
    </xf>
    <xf numFmtId="178" fontId="21" fillId="0" borderId="1" xfId="0" applyNumberFormat="1" applyFont="1" applyFill="1" applyBorder="1" applyAlignment="1">
      <alignment horizontal="center" vertical="center" wrapText="1"/>
    </xf>
    <xf numFmtId="0" fontId="26" fillId="0" borderId="1" xfId="0" applyFont="1" applyFill="1" applyBorder="1" applyAlignment="1">
      <alignment vertical="center"/>
    </xf>
    <xf numFmtId="0" fontId="26" fillId="0" borderId="1" xfId="0" applyFont="1" applyFill="1" applyBorder="1" applyAlignment="1">
      <alignment horizontal="center" vertical="center"/>
    </xf>
    <xf numFmtId="178" fontId="16" fillId="0" borderId="1" xfId="0" applyNumberFormat="1" applyFont="1" applyFill="1" applyBorder="1" applyAlignment="1">
      <alignment horizontal="center" vertical="center" wrapText="1"/>
    </xf>
    <xf numFmtId="0" fontId="27"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lignment vertical="center"/>
    </xf>
    <xf numFmtId="49" fontId="8" fillId="0" borderId="1" xfId="55" applyNumberFormat="1" applyFont="1" applyFill="1" applyBorder="1" applyAlignment="1">
      <alignment horizontal="center" vertical="center" wrapText="1"/>
    </xf>
    <xf numFmtId="0" fontId="10" fillId="0" borderId="1" xfId="50" applyFont="1" applyFill="1" applyBorder="1" applyAlignment="1">
      <alignment horizontal="center" vertical="center" wrapText="1"/>
    </xf>
    <xf numFmtId="0" fontId="8" fillId="0" borderId="1" xfId="0" applyFont="1" applyFill="1" applyBorder="1">
      <alignment vertical="center"/>
    </xf>
    <xf numFmtId="0" fontId="8" fillId="0" borderId="1" xfId="0" applyFont="1" applyFill="1" applyBorder="1" applyAlignment="1">
      <alignment horizontal="left" vertical="center"/>
    </xf>
    <xf numFmtId="177" fontId="3" fillId="0" borderId="1" xfId="0" applyNumberFormat="1" applyFont="1" applyFill="1" applyBorder="1" applyAlignment="1">
      <alignment horizontal="center" vertical="center"/>
    </xf>
    <xf numFmtId="57" fontId="8" fillId="0" borderId="1" xfId="57" applyNumberFormat="1" applyFont="1" applyFill="1" applyBorder="1" applyAlignment="1">
      <alignment horizontal="center" vertical="center" wrapText="1"/>
    </xf>
    <xf numFmtId="176" fontId="8" fillId="0" borderId="1" xfId="55" applyNumberFormat="1" applyFont="1" applyFill="1" applyBorder="1" applyAlignment="1">
      <alignment horizontal="center" vertical="center" wrapText="1"/>
    </xf>
    <xf numFmtId="0" fontId="2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 xfId="53" applyFont="1" applyFill="1" applyBorder="1" applyAlignment="1">
      <alignment horizontal="center" vertical="center" wrapText="1"/>
    </xf>
    <xf numFmtId="0" fontId="16" fillId="0" borderId="1" xfId="55" applyFont="1" applyFill="1" applyBorder="1" applyAlignment="1">
      <alignment horizontal="center" vertical="center" wrapText="1"/>
    </xf>
    <xf numFmtId="0" fontId="29" fillId="0" borderId="10" xfId="0" applyNumberFormat="1" applyFont="1" applyFill="1" applyBorder="1" applyAlignment="1">
      <alignment horizontal="center" vertical="center"/>
    </xf>
    <xf numFmtId="57" fontId="8" fillId="0" borderId="1" xfId="53" applyNumberFormat="1" applyFont="1" applyFill="1" applyBorder="1" applyAlignment="1">
      <alignment horizontal="center" vertical="center" wrapText="1"/>
    </xf>
    <xf numFmtId="0" fontId="8" fillId="0" borderId="1" xfId="56" applyNumberFormat="1" applyFont="1" applyFill="1" applyBorder="1" applyAlignment="1">
      <alignment horizontal="center" vertical="center" wrapText="1"/>
    </xf>
    <xf numFmtId="178" fontId="8" fillId="0" borderId="1" xfId="56" applyNumberFormat="1" applyFont="1" applyFill="1" applyBorder="1" applyAlignment="1">
      <alignment horizontal="center" vertical="center" wrapText="1"/>
    </xf>
    <xf numFmtId="178" fontId="8" fillId="0" borderId="1" xfId="0" applyNumberFormat="1" applyFont="1" applyFill="1" applyBorder="1" applyAlignment="1">
      <alignment horizontal="center" vertical="center" wrapText="1"/>
    </xf>
    <xf numFmtId="178" fontId="8" fillId="0" borderId="9" xfId="0" applyNumberFormat="1"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5" applyFont="1" applyFill="1" applyBorder="1" applyAlignment="1">
      <alignment horizontal="center" vertical="center" wrapText="1"/>
    </xf>
    <xf numFmtId="0" fontId="10" fillId="0" borderId="1" xfId="0" applyFont="1" applyFill="1" applyBorder="1" applyAlignment="1">
      <alignment horizontal="left" vertical="center" wrapText="1"/>
    </xf>
    <xf numFmtId="0" fontId="10" fillId="0" borderId="8" xfId="56" applyFont="1" applyFill="1" applyBorder="1" applyAlignment="1">
      <alignment horizontal="center" vertical="center" wrapText="1"/>
    </xf>
    <xf numFmtId="0" fontId="8" fillId="0" borderId="1" xfId="51"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0" fontId="30" fillId="0" borderId="1" xfId="0"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177" fontId="8" fillId="0" borderId="1" xfId="55" applyNumberFormat="1" applyFont="1" applyFill="1" applyBorder="1" applyAlignment="1">
      <alignment horizontal="center" vertical="center" wrapText="1"/>
    </xf>
    <xf numFmtId="0" fontId="8" fillId="0" borderId="8" xfId="56"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xf>
    <xf numFmtId="178" fontId="2" fillId="0" borderId="1"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10" fillId="0" borderId="8" xfId="0" applyFont="1" applyFill="1" applyBorder="1" applyAlignment="1">
      <alignment horizontal="center" vertical="center" wrapText="1"/>
    </xf>
    <xf numFmtId="49" fontId="10" fillId="0" borderId="8" xfId="0" applyNumberFormat="1" applyFont="1" applyFill="1" applyBorder="1" applyAlignment="1">
      <alignment horizontal="center" vertical="center" wrapText="1"/>
    </xf>
    <xf numFmtId="0" fontId="11" fillId="0" borderId="1" xfId="56" applyFont="1" applyFill="1" applyBorder="1" applyAlignment="1">
      <alignment horizontal="center" vertical="center" wrapText="1"/>
    </xf>
    <xf numFmtId="0" fontId="25" fillId="0" borderId="1" xfId="56" applyFont="1" applyFill="1" applyBorder="1" applyAlignment="1">
      <alignment horizontal="center" vertical="center" wrapText="1"/>
    </xf>
    <xf numFmtId="0" fontId="2" fillId="0" borderId="8"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8" fillId="0" borderId="6" xfId="56" applyFont="1" applyFill="1" applyBorder="1" applyAlignment="1">
      <alignment horizontal="center" vertical="center" wrapText="1"/>
    </xf>
    <xf numFmtId="0" fontId="8"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1" xfId="56" applyFont="1" applyFill="1" applyBorder="1" applyAlignment="1">
      <alignment horizontal="center" vertical="center" wrapText="1"/>
    </xf>
    <xf numFmtId="177" fontId="8" fillId="0" borderId="1" xfId="56" applyNumberFormat="1" applyFont="1" applyFill="1" applyBorder="1" applyAlignment="1">
      <alignment horizontal="center" vertical="center" wrapText="1"/>
    </xf>
    <xf numFmtId="0" fontId="32"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15" fillId="0" borderId="1" xfId="56"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0" fontId="15" fillId="0" borderId="8" xfId="0" applyNumberFormat="1" applyFont="1" applyFill="1" applyBorder="1" applyAlignment="1">
      <alignment horizontal="center" vertical="center" wrapText="1"/>
    </xf>
    <xf numFmtId="0" fontId="30" fillId="0" borderId="8" xfId="0" applyFont="1" applyFill="1" applyBorder="1" applyAlignment="1">
      <alignment horizontal="center" vertical="center" wrapText="1"/>
    </xf>
    <xf numFmtId="57" fontId="19" fillId="0" borderId="1" xfId="56" applyNumberFormat="1" applyFont="1" applyFill="1" applyBorder="1" applyAlignment="1">
      <alignment horizontal="center" vertical="center" wrapText="1"/>
    </xf>
    <xf numFmtId="14" fontId="19" fillId="0" borderId="1" xfId="56" applyNumberFormat="1" applyFont="1" applyFill="1" applyBorder="1" applyAlignment="1">
      <alignment horizontal="center" vertical="center" wrapText="1"/>
    </xf>
    <xf numFmtId="0" fontId="8" fillId="0" borderId="1" xfId="56" applyFont="1" applyFill="1" applyBorder="1" applyAlignment="1" applyProtection="1">
      <alignment horizontal="center" vertical="center" wrapText="1"/>
    </xf>
    <xf numFmtId="0" fontId="8" fillId="0" borderId="6" xfId="56" applyFont="1" applyFill="1" applyBorder="1" applyAlignment="1" applyProtection="1">
      <alignment horizontal="center" vertical="center" wrapText="1"/>
    </xf>
    <xf numFmtId="49" fontId="11" fillId="0" borderId="1" xfId="0" applyNumberFormat="1" applyFont="1" applyFill="1" applyBorder="1" applyAlignment="1">
      <alignment horizontal="center" vertical="center" wrapText="1"/>
    </xf>
    <xf numFmtId="0" fontId="8" fillId="0" borderId="1" xfId="55" applyFont="1" applyFill="1" applyBorder="1" applyAlignment="1" applyProtection="1">
      <alignment horizontal="center" vertical="center" wrapText="1"/>
    </xf>
    <xf numFmtId="57" fontId="16" fillId="0" borderId="1" xfId="55" applyNumberFormat="1" applyFont="1" applyFill="1" applyBorder="1" applyAlignment="1">
      <alignment horizontal="center" vertical="center" wrapText="1"/>
    </xf>
    <xf numFmtId="49" fontId="16" fillId="0" borderId="1" xfId="55" applyNumberFormat="1" applyFont="1" applyFill="1" applyBorder="1" applyAlignment="1">
      <alignment horizontal="center" vertical="center" wrapText="1"/>
    </xf>
    <xf numFmtId="57" fontId="14" fillId="0" borderId="1"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178" fontId="8" fillId="0" borderId="8" xfId="0" applyNumberFormat="1" applyFont="1" applyFill="1" applyBorder="1" applyAlignment="1">
      <alignment horizontal="center" vertical="center" wrapText="1"/>
    </xf>
    <xf numFmtId="178" fontId="2" fillId="0" borderId="8"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8" fillId="0" borderId="1" xfId="56" applyNumberFormat="1" applyFont="1" applyFill="1" applyBorder="1" applyAlignment="1" applyProtection="1">
      <alignment horizontal="center" vertical="center" wrapText="1"/>
    </xf>
    <xf numFmtId="0" fontId="14" fillId="0" borderId="1" xfId="0" applyFont="1" applyFill="1" applyBorder="1" applyAlignment="1">
      <alignment horizontal="center" vertical="center"/>
    </xf>
    <xf numFmtId="0" fontId="35" fillId="0" borderId="1" xfId="56" applyFont="1" applyFill="1" applyBorder="1" applyAlignment="1">
      <alignment horizontal="center" vertical="center" wrapText="1"/>
    </xf>
    <xf numFmtId="0" fontId="34" fillId="0" borderId="1" xfId="56" applyFont="1" applyFill="1" applyBorder="1" applyAlignment="1">
      <alignment horizontal="center" vertical="center" wrapText="1"/>
    </xf>
    <xf numFmtId="0" fontId="8" fillId="0" borderId="1" xfId="0" applyNumberFormat="1" applyFont="1" applyFill="1" applyBorder="1" applyAlignment="1" applyProtection="1">
      <alignment horizontal="center" vertical="center" wrapText="1"/>
    </xf>
    <xf numFmtId="9" fontId="2" fillId="0" borderId="0" xfId="0" applyNumberFormat="1" applyFont="1" applyFill="1" applyAlignment="1">
      <alignment horizontal="left" vertical="center"/>
    </xf>
    <xf numFmtId="0" fontId="2" fillId="0" borderId="0" xfId="0" applyFont="1" applyFill="1" applyAlignment="1">
      <alignment horizontal="left" vertical="center"/>
    </xf>
    <xf numFmtId="0" fontId="1" fillId="0" borderId="1" xfId="0" applyFont="1" applyFill="1" applyBorder="1">
      <alignment vertical="center"/>
    </xf>
    <xf numFmtId="31" fontId="2" fillId="0" borderId="0" xfId="0" applyNumberFormat="1" applyFont="1" applyFill="1">
      <alignment vertical="center"/>
    </xf>
  </cellXfs>
  <cellStyles count="59">
    <cellStyle name="常规" xfId="0" builtinId="0"/>
    <cellStyle name="货币[0]" xfId="1" builtinId="7"/>
    <cellStyle name="20% - 强调文字颜色 3" xfId="2" builtinId="38"/>
    <cellStyle name="输入" xfId="3" builtinId="20"/>
    <cellStyle name="货币" xfId="4" builtinId="4"/>
    <cellStyle name="常规 5_2020年财政涉农资金项目明细表（交通）上报_2020年财政涉农资金项目明细表（综改办）上报"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常规 5 3" xfId="26"/>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常规 5_已调度项目申请列入2020年涉农整合资金的项目清单" xfId="48"/>
    <cellStyle name="强调文字颜色 6" xfId="49" builtinId="49"/>
    <cellStyle name="常规 2 3" xfId="50"/>
    <cellStyle name="常规 10" xfId="51"/>
    <cellStyle name="40% - 强调文字颜色 6" xfId="52" builtinId="51"/>
    <cellStyle name="常规 10 2" xfId="53"/>
    <cellStyle name="60% - 强调文字颜色 6" xfId="54" builtinId="52"/>
    <cellStyle name="常规 5" xfId="55"/>
    <cellStyle name="常规_Sheet1" xfId="56"/>
    <cellStyle name="常规 2" xfId="57"/>
    <cellStyle name="常规_Sheet1 3" xfId="58"/>
  </cellStyles>
  <dxfs count="18">
    <dxf>
      <font>
        <color rgb="FF9C0006"/>
      </font>
      <fill>
        <patternFill patternType="solid">
          <bgColor rgb="FFFFC7CE"/>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cuments\WeChat%20Files\wxid_g4rp2y86er3422\FileStorage\File\2023-09\&#27494;&#20872;&#24066;&#23567;&#22411;&#20892;&#19994;&#27700;&#21033;&#35774;&#26045;&#24314;&#35774;&#38468;&#20214;3-2-4(1)(1)&#27700;&#21033;&#23616;&#25972;&#2970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附件3-2"/>
      <sheetName val="附件4"/>
    </sheetNames>
    <sheetDataSet>
      <sheetData sheetId="0" refreshError="1">
        <row r="12">
          <cell r="G12" t="str">
            <v>城南村、资南村、东山村</v>
          </cell>
        </row>
        <row r="14">
          <cell r="G14" t="str">
            <v>清水村、周塘村</v>
          </cell>
        </row>
      </sheetData>
      <sheetData sheetId="1" refreshError="1"/>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319"/>
  <sheetViews>
    <sheetView tabSelected="1" workbookViewId="0">
      <selection activeCell="L4" sqref="L4:L5"/>
    </sheetView>
  </sheetViews>
  <sheetFormatPr defaultColWidth="9" defaultRowHeight="14.4"/>
  <cols>
    <col min="1" max="1" width="9.62962962962963" style="8" customWidth="1"/>
    <col min="2" max="2" width="4.62962962962963" style="5" customWidth="1"/>
    <col min="3" max="3" width="4.77777777777778" style="9" customWidth="1"/>
    <col min="4" max="4" width="6.02777777777778" style="9" customWidth="1"/>
    <col min="5" max="5" width="4.83333333333333" style="9" customWidth="1"/>
    <col min="6" max="6" width="3.25" style="9" customWidth="1"/>
    <col min="7" max="7" width="8.25" style="9" customWidth="1"/>
    <col min="8" max="8" width="13.9074074074074" style="10" customWidth="1"/>
    <col min="9" max="9" width="5.72222222222222" style="11" customWidth="1"/>
    <col min="10" max="10" width="5.72222222222222" style="12" customWidth="1"/>
    <col min="11" max="11" width="12.25" style="11" customWidth="1"/>
    <col min="12" max="12" width="12.75" style="11" customWidth="1"/>
    <col min="13" max="13" width="15.287037037037" style="11" customWidth="1"/>
    <col min="14" max="14" width="12.6296296296296" style="13" customWidth="1"/>
    <col min="15" max="15" width="9.62962962962963" style="14" customWidth="1"/>
    <col min="16" max="16" width="7.5" style="14" customWidth="1"/>
    <col min="17" max="17" width="6.08333333333333" style="14" customWidth="1"/>
    <col min="18" max="18" width="5.43518518518519" style="14" customWidth="1"/>
    <col min="19" max="19" width="5.7962962962963" style="14" customWidth="1"/>
    <col min="20" max="21" width="5.43518518518519" style="14" customWidth="1"/>
    <col min="22" max="22" width="6.57407407407407" style="14" customWidth="1"/>
    <col min="23" max="23" width="8.21296296296296" style="14" customWidth="1"/>
    <col min="24" max="24" width="9.62962962962963" style="7" customWidth="1"/>
    <col min="25" max="25" width="9.62962962962963" style="14" customWidth="1"/>
    <col min="26" max="26" width="4.73148148148148" style="11" customWidth="1"/>
    <col min="27" max="27" width="6.31481481481481" style="11" customWidth="1"/>
    <col min="28" max="28" width="11.7592592592593" style="12" customWidth="1"/>
    <col min="29" max="30" width="7.93518518518519" style="12" customWidth="1"/>
    <col min="31" max="31" width="8.53703703703704" style="12" customWidth="1"/>
    <col min="32" max="32" width="9" style="15" customWidth="1"/>
    <col min="33" max="33" width="10.7314814814815" style="11" customWidth="1"/>
    <col min="34" max="35" width="11.7592592592593" style="11" customWidth="1"/>
    <col min="36" max="16377" width="9" style="11" customWidth="1"/>
    <col min="16378" max="16384" width="9" style="11"/>
  </cols>
  <sheetData>
    <row r="1" spans="1:1">
      <c r="A1" s="8" t="s">
        <v>0</v>
      </c>
    </row>
    <row r="2" s="1" customFormat="1" ht="45" customHeight="1" spans="1:32">
      <c r="A2" s="8"/>
      <c r="B2" s="16" t="s">
        <v>1</v>
      </c>
      <c r="C2" s="16"/>
      <c r="D2" s="16"/>
      <c r="E2" s="16"/>
      <c r="F2" s="16"/>
      <c r="G2" s="16"/>
      <c r="H2" s="17"/>
      <c r="I2" s="16"/>
      <c r="J2" s="16"/>
      <c r="K2" s="16"/>
      <c r="L2" s="16"/>
      <c r="M2" s="16"/>
      <c r="N2" s="16"/>
      <c r="O2" s="16"/>
      <c r="P2" s="16"/>
      <c r="Q2" s="16"/>
      <c r="R2" s="16"/>
      <c r="S2" s="64"/>
      <c r="T2" s="16"/>
      <c r="U2" s="65"/>
      <c r="V2" s="16"/>
      <c r="W2" s="16"/>
      <c r="X2" s="16"/>
      <c r="Y2" s="16"/>
      <c r="Z2" s="16"/>
      <c r="AB2" s="81"/>
      <c r="AC2" s="81"/>
      <c r="AD2" s="81"/>
      <c r="AE2" s="81"/>
      <c r="AF2" s="82"/>
    </row>
    <row r="3" s="2" customFormat="1" ht="20" customHeight="1" spans="1:32">
      <c r="A3" s="8"/>
      <c r="B3" s="18" t="s">
        <v>2</v>
      </c>
      <c r="C3" s="18" t="s">
        <v>3</v>
      </c>
      <c r="D3" s="18"/>
      <c r="E3" s="18"/>
      <c r="F3" s="19" t="s">
        <v>4</v>
      </c>
      <c r="G3" s="19" t="s">
        <v>5</v>
      </c>
      <c r="H3" s="20" t="s">
        <v>6</v>
      </c>
      <c r="I3" s="38" t="s">
        <v>7</v>
      </c>
      <c r="J3" s="38" t="s">
        <v>8</v>
      </c>
      <c r="K3" s="39" t="s">
        <v>9</v>
      </c>
      <c r="L3" s="39"/>
      <c r="M3" s="39" t="s">
        <v>10</v>
      </c>
      <c r="N3" s="39" t="s">
        <v>11</v>
      </c>
      <c r="O3" s="40" t="s">
        <v>12</v>
      </c>
      <c r="P3" s="41"/>
      <c r="Q3" s="66"/>
      <c r="R3" s="39" t="s">
        <v>13</v>
      </c>
      <c r="S3" s="67"/>
      <c r="T3" s="39"/>
      <c r="U3" s="68"/>
      <c r="V3" s="39"/>
      <c r="W3" s="39"/>
      <c r="X3" s="69" t="s">
        <v>14</v>
      </c>
      <c r="Y3" s="38" t="s">
        <v>15</v>
      </c>
      <c r="Z3" s="39" t="s">
        <v>16</v>
      </c>
      <c r="AB3" s="83"/>
      <c r="AC3" s="83"/>
      <c r="AD3" s="83"/>
      <c r="AE3" s="83"/>
      <c r="AF3" s="84"/>
    </row>
    <row r="4" s="2" customFormat="1" ht="20" customHeight="1" spans="1:32">
      <c r="A4" s="8"/>
      <c r="B4" s="18"/>
      <c r="C4" s="18" t="s">
        <v>17</v>
      </c>
      <c r="D4" s="18" t="s">
        <v>18</v>
      </c>
      <c r="E4" s="18" t="s">
        <v>19</v>
      </c>
      <c r="F4" s="21"/>
      <c r="G4" s="21"/>
      <c r="H4" s="22"/>
      <c r="I4" s="42"/>
      <c r="J4" s="42"/>
      <c r="K4" s="39" t="s">
        <v>20</v>
      </c>
      <c r="L4" s="39" t="s">
        <v>21</v>
      </c>
      <c r="M4" s="39"/>
      <c r="N4" s="39"/>
      <c r="O4" s="38" t="s">
        <v>22</v>
      </c>
      <c r="P4" s="40" t="s">
        <v>23</v>
      </c>
      <c r="Q4" s="66"/>
      <c r="R4" s="39" t="s">
        <v>24</v>
      </c>
      <c r="S4" s="67" t="s">
        <v>25</v>
      </c>
      <c r="T4" s="39" t="s">
        <v>26</v>
      </c>
      <c r="U4" s="68" t="s">
        <v>23</v>
      </c>
      <c r="V4" s="39"/>
      <c r="W4" s="39"/>
      <c r="X4" s="70"/>
      <c r="Y4" s="42"/>
      <c r="Z4" s="39"/>
      <c r="AB4" s="83"/>
      <c r="AC4" s="83"/>
      <c r="AD4" s="83"/>
      <c r="AE4" s="83"/>
      <c r="AF4" s="84"/>
    </row>
    <row r="5" s="2" customFormat="1" ht="85" customHeight="1" spans="1:32">
      <c r="A5" s="23"/>
      <c r="B5" s="18"/>
      <c r="C5" s="18"/>
      <c r="D5" s="18"/>
      <c r="E5" s="18"/>
      <c r="F5" s="24"/>
      <c r="G5" s="24"/>
      <c r="H5" s="25"/>
      <c r="I5" s="43"/>
      <c r="J5" s="43"/>
      <c r="K5" s="39"/>
      <c r="L5" s="39"/>
      <c r="M5" s="39"/>
      <c r="N5" s="39"/>
      <c r="O5" s="43"/>
      <c r="P5" s="44" t="s">
        <v>27</v>
      </c>
      <c r="Q5" s="39" t="s">
        <v>28</v>
      </c>
      <c r="R5" s="39"/>
      <c r="S5" s="67"/>
      <c r="T5" s="39"/>
      <c r="U5" s="68" t="s">
        <v>29</v>
      </c>
      <c r="V5" s="71" t="s">
        <v>30</v>
      </c>
      <c r="W5" s="71" t="s">
        <v>31</v>
      </c>
      <c r="X5" s="72"/>
      <c r="Y5" s="43"/>
      <c r="Z5" s="39"/>
      <c r="AB5" s="83"/>
      <c r="AC5" s="83"/>
      <c r="AD5" s="83"/>
      <c r="AE5" s="83"/>
      <c r="AF5" s="84"/>
    </row>
    <row r="6" s="3" customFormat="1" ht="82" customHeight="1" spans="1:26">
      <c r="A6" s="26" t="s">
        <v>32</v>
      </c>
      <c r="B6" s="18">
        <f t="shared" ref="B6:B11" si="0">ROW()-4</f>
        <v>2</v>
      </c>
      <c r="C6" s="18" t="s">
        <v>33</v>
      </c>
      <c r="D6" s="18" t="s">
        <v>34</v>
      </c>
      <c r="E6" s="18" t="s">
        <v>35</v>
      </c>
      <c r="F6" s="18" t="s">
        <v>36</v>
      </c>
      <c r="G6" s="18" t="s">
        <v>37</v>
      </c>
      <c r="H6" s="27" t="s">
        <v>38</v>
      </c>
      <c r="I6" s="18" t="s">
        <v>39</v>
      </c>
      <c r="J6" s="18" t="s">
        <v>40</v>
      </c>
      <c r="K6" s="45">
        <v>44866</v>
      </c>
      <c r="L6" s="45">
        <v>45200</v>
      </c>
      <c r="M6" s="18" t="s">
        <v>41</v>
      </c>
      <c r="N6" s="18" t="s">
        <v>42</v>
      </c>
      <c r="O6" s="18">
        <v>40</v>
      </c>
      <c r="P6" s="18">
        <v>40</v>
      </c>
      <c r="Q6" s="18">
        <v>0</v>
      </c>
      <c r="R6" s="18">
        <v>6</v>
      </c>
      <c r="S6" s="18">
        <v>103</v>
      </c>
      <c r="T6" s="18">
        <v>367</v>
      </c>
      <c r="U6" s="18">
        <v>3</v>
      </c>
      <c r="V6" s="18">
        <v>28</v>
      </c>
      <c r="W6" s="18">
        <v>82</v>
      </c>
      <c r="X6" s="18" t="s">
        <v>43</v>
      </c>
      <c r="Y6" s="18" t="s">
        <v>44</v>
      </c>
      <c r="Z6" s="18"/>
    </row>
    <row r="7" s="3" customFormat="1" ht="94" customHeight="1" spans="1:26">
      <c r="A7" s="26" t="s">
        <v>45</v>
      </c>
      <c r="B7" s="18">
        <f t="shared" si="0"/>
        <v>3</v>
      </c>
      <c r="C7" s="18" t="s">
        <v>33</v>
      </c>
      <c r="D7" s="18" t="s">
        <v>34</v>
      </c>
      <c r="E7" s="18" t="s">
        <v>35</v>
      </c>
      <c r="F7" s="18" t="s">
        <v>46</v>
      </c>
      <c r="G7" s="18" t="s">
        <v>47</v>
      </c>
      <c r="H7" s="28" t="s">
        <v>48</v>
      </c>
      <c r="I7" s="18" t="s">
        <v>49</v>
      </c>
      <c r="J7" s="18" t="s">
        <v>47</v>
      </c>
      <c r="K7" s="45">
        <v>45170</v>
      </c>
      <c r="L7" s="45">
        <v>45261</v>
      </c>
      <c r="M7" s="18" t="s">
        <v>50</v>
      </c>
      <c r="N7" s="46" t="s">
        <v>51</v>
      </c>
      <c r="O7" s="18">
        <v>60</v>
      </c>
      <c r="P7" s="18">
        <v>60</v>
      </c>
      <c r="Q7" s="18">
        <v>0</v>
      </c>
      <c r="R7" s="18">
        <v>15</v>
      </c>
      <c r="S7" s="18">
        <v>620</v>
      </c>
      <c r="T7" s="18">
        <v>2400</v>
      </c>
      <c r="U7" s="18">
        <v>10</v>
      </c>
      <c r="V7" s="18">
        <v>620</v>
      </c>
      <c r="W7" s="18">
        <v>2400</v>
      </c>
      <c r="X7" s="46" t="s">
        <v>52</v>
      </c>
      <c r="Y7" s="46" t="s">
        <v>52</v>
      </c>
      <c r="Z7" s="18"/>
    </row>
    <row r="8" s="3" customFormat="1" ht="125" customHeight="1" spans="1:26">
      <c r="A8" s="26"/>
      <c r="B8" s="18">
        <f t="shared" si="0"/>
        <v>4</v>
      </c>
      <c r="C8" s="18" t="s">
        <v>53</v>
      </c>
      <c r="D8" s="18" t="s">
        <v>54</v>
      </c>
      <c r="E8" s="18" t="s">
        <v>55</v>
      </c>
      <c r="F8" s="18"/>
      <c r="G8" s="18" t="s">
        <v>56</v>
      </c>
      <c r="H8" s="27" t="s">
        <v>57</v>
      </c>
      <c r="I8" s="18" t="s">
        <v>49</v>
      </c>
      <c r="J8" s="18" t="s">
        <v>58</v>
      </c>
      <c r="K8" s="18">
        <v>202301</v>
      </c>
      <c r="L8" s="18" t="s">
        <v>59</v>
      </c>
      <c r="M8" s="18" t="s">
        <v>50</v>
      </c>
      <c r="N8" s="18" t="s">
        <v>60</v>
      </c>
      <c r="O8" s="18">
        <v>86.064</v>
      </c>
      <c r="P8" s="18">
        <v>86.064</v>
      </c>
      <c r="Q8" s="18">
        <v>0</v>
      </c>
      <c r="R8" s="18">
        <v>80</v>
      </c>
      <c r="S8" s="18">
        <v>520</v>
      </c>
      <c r="T8" s="18">
        <v>2100</v>
      </c>
      <c r="U8" s="18">
        <v>52</v>
      </c>
      <c r="V8" s="18">
        <v>520</v>
      </c>
      <c r="W8" s="18">
        <v>2100</v>
      </c>
      <c r="X8" s="18" t="s">
        <v>61</v>
      </c>
      <c r="Y8" s="18" t="s">
        <v>61</v>
      </c>
      <c r="Z8" s="18"/>
    </row>
    <row r="9" s="3" customFormat="1" ht="90" customHeight="1" spans="1:26">
      <c r="A9" s="26" t="s">
        <v>45</v>
      </c>
      <c r="B9" s="18">
        <f t="shared" si="0"/>
        <v>5</v>
      </c>
      <c r="C9" s="18" t="s">
        <v>53</v>
      </c>
      <c r="D9" s="18" t="s">
        <v>54</v>
      </c>
      <c r="E9" s="18" t="s">
        <v>55</v>
      </c>
      <c r="F9" s="18"/>
      <c r="G9" s="18" t="s">
        <v>56</v>
      </c>
      <c r="H9" s="27" t="s">
        <v>62</v>
      </c>
      <c r="I9" s="18" t="s">
        <v>49</v>
      </c>
      <c r="J9" s="18" t="s">
        <v>63</v>
      </c>
      <c r="K9" s="18">
        <v>202301</v>
      </c>
      <c r="L9" s="18" t="s">
        <v>59</v>
      </c>
      <c r="M9" s="18" t="s">
        <v>50</v>
      </c>
      <c r="N9" s="18" t="s">
        <v>64</v>
      </c>
      <c r="O9" s="47">
        <v>60</v>
      </c>
      <c r="P9" s="47">
        <v>60</v>
      </c>
      <c r="Q9" s="18">
        <v>0</v>
      </c>
      <c r="R9" s="18">
        <v>115</v>
      </c>
      <c r="S9" s="18">
        <v>5500</v>
      </c>
      <c r="T9" s="18">
        <v>12000</v>
      </c>
      <c r="U9" s="18">
        <v>80</v>
      </c>
      <c r="V9" s="18">
        <v>5500</v>
      </c>
      <c r="W9" s="18">
        <v>12000</v>
      </c>
      <c r="X9" s="18" t="s">
        <v>65</v>
      </c>
      <c r="Y9" s="18" t="s">
        <v>65</v>
      </c>
      <c r="Z9" s="18"/>
    </row>
    <row r="10" s="3" customFormat="1" ht="68" customHeight="1" spans="1:26">
      <c r="A10" s="26" t="s">
        <v>66</v>
      </c>
      <c r="B10" s="18">
        <f t="shared" si="0"/>
        <v>6</v>
      </c>
      <c r="C10" s="18" t="s">
        <v>67</v>
      </c>
      <c r="D10" s="18" t="s">
        <v>68</v>
      </c>
      <c r="E10" s="18" t="s">
        <v>69</v>
      </c>
      <c r="F10" s="18"/>
      <c r="G10" s="18" t="s">
        <v>56</v>
      </c>
      <c r="H10" s="27" t="s">
        <v>70</v>
      </c>
      <c r="I10" s="18" t="s">
        <v>49</v>
      </c>
      <c r="J10" s="18" t="s">
        <v>63</v>
      </c>
      <c r="K10" s="18">
        <v>202301</v>
      </c>
      <c r="L10" s="18" t="s">
        <v>59</v>
      </c>
      <c r="M10" s="18" t="s">
        <v>50</v>
      </c>
      <c r="N10" s="47" t="s">
        <v>71</v>
      </c>
      <c r="O10" s="18">
        <v>250</v>
      </c>
      <c r="P10" s="18">
        <v>250</v>
      </c>
      <c r="Q10" s="18">
        <v>0</v>
      </c>
      <c r="R10" s="18">
        <v>212</v>
      </c>
      <c r="S10" s="18">
        <v>1858</v>
      </c>
      <c r="T10" s="18">
        <v>6500</v>
      </c>
      <c r="U10" s="18">
        <v>60</v>
      </c>
      <c r="V10" s="18">
        <v>1858</v>
      </c>
      <c r="W10" s="18">
        <v>6500</v>
      </c>
      <c r="X10" s="18" t="s">
        <v>72</v>
      </c>
      <c r="Y10" s="18" t="s">
        <v>72</v>
      </c>
      <c r="Z10" s="18"/>
    </row>
    <row r="11" s="3" customFormat="1" ht="100" customHeight="1" spans="1:26">
      <c r="A11" s="26" t="s">
        <v>73</v>
      </c>
      <c r="B11" s="18">
        <f t="shared" si="0"/>
        <v>7</v>
      </c>
      <c r="C11" s="18" t="s">
        <v>74</v>
      </c>
      <c r="D11" s="18" t="s">
        <v>75</v>
      </c>
      <c r="E11" s="18" t="s">
        <v>76</v>
      </c>
      <c r="F11" s="18"/>
      <c r="G11" s="18" t="s">
        <v>56</v>
      </c>
      <c r="H11" s="27" t="s">
        <v>77</v>
      </c>
      <c r="I11" s="18" t="s">
        <v>49</v>
      </c>
      <c r="J11" s="18" t="s">
        <v>63</v>
      </c>
      <c r="K11" s="18">
        <v>202301</v>
      </c>
      <c r="L11" s="18" t="s">
        <v>59</v>
      </c>
      <c r="M11" s="18" t="s">
        <v>50</v>
      </c>
      <c r="N11" s="18" t="s">
        <v>78</v>
      </c>
      <c r="O11" s="18">
        <v>1320</v>
      </c>
      <c r="P11" s="18">
        <v>1320</v>
      </c>
      <c r="Q11" s="18">
        <v>0</v>
      </c>
      <c r="R11" s="18">
        <v>268</v>
      </c>
      <c r="S11" s="18">
        <v>3800</v>
      </c>
      <c r="T11" s="18">
        <v>3850</v>
      </c>
      <c r="U11" s="18">
        <v>85</v>
      </c>
      <c r="V11" s="18">
        <v>3250</v>
      </c>
      <c r="W11" s="18">
        <v>3850</v>
      </c>
      <c r="X11" s="18" t="s">
        <v>79</v>
      </c>
      <c r="Y11" s="18" t="s">
        <v>79</v>
      </c>
      <c r="Z11" s="18"/>
    </row>
    <row r="12" s="4" customFormat="1" ht="236" customHeight="1" spans="1:27">
      <c r="A12" s="26" t="s">
        <v>73</v>
      </c>
      <c r="B12" s="18">
        <f t="shared" ref="B12:B17" si="1">ROW()-4</f>
        <v>8</v>
      </c>
      <c r="C12" s="18" t="s">
        <v>67</v>
      </c>
      <c r="D12" s="29" t="s">
        <v>80</v>
      </c>
      <c r="E12" s="29" t="s">
        <v>81</v>
      </c>
      <c r="F12" s="29" t="s">
        <v>82</v>
      </c>
      <c r="G12" s="29" t="s">
        <v>83</v>
      </c>
      <c r="H12" s="27" t="s">
        <v>84</v>
      </c>
      <c r="I12" s="29" t="s">
        <v>85</v>
      </c>
      <c r="J12" s="29" t="s">
        <v>86</v>
      </c>
      <c r="K12" s="29">
        <v>202301</v>
      </c>
      <c r="L12" s="29">
        <v>202312</v>
      </c>
      <c r="M12" s="29" t="s">
        <v>87</v>
      </c>
      <c r="N12" s="29" t="s">
        <v>88</v>
      </c>
      <c r="O12" s="29">
        <v>260</v>
      </c>
      <c r="P12" s="29">
        <v>260</v>
      </c>
      <c r="Q12" s="18">
        <v>0</v>
      </c>
      <c r="R12" s="48">
        <v>18</v>
      </c>
      <c r="S12" s="48">
        <v>11358</v>
      </c>
      <c r="T12" s="48">
        <v>48911</v>
      </c>
      <c r="U12" s="48">
        <v>2</v>
      </c>
      <c r="V12" s="48">
        <v>2154</v>
      </c>
      <c r="W12" s="48">
        <v>6463</v>
      </c>
      <c r="X12" s="29" t="s">
        <v>89</v>
      </c>
      <c r="Y12" s="29"/>
      <c r="Z12" s="48"/>
      <c r="AA12" s="3"/>
    </row>
    <row r="13" s="4" customFormat="1" ht="247" customHeight="1" spans="1:27">
      <c r="A13" s="26" t="s">
        <v>73</v>
      </c>
      <c r="B13" s="18">
        <f t="shared" si="1"/>
        <v>9</v>
      </c>
      <c r="C13" s="18" t="s">
        <v>67</v>
      </c>
      <c r="D13" s="29" t="s">
        <v>80</v>
      </c>
      <c r="E13" s="29" t="s">
        <v>81</v>
      </c>
      <c r="F13" s="29" t="s">
        <v>90</v>
      </c>
      <c r="G13" s="29" t="s">
        <v>91</v>
      </c>
      <c r="H13" s="27" t="s">
        <v>92</v>
      </c>
      <c r="I13" s="29" t="s">
        <v>85</v>
      </c>
      <c r="J13" s="29" t="s">
        <v>86</v>
      </c>
      <c r="K13" s="29">
        <v>202301</v>
      </c>
      <c r="L13" s="29">
        <v>202312</v>
      </c>
      <c r="M13" s="29" t="s">
        <v>87</v>
      </c>
      <c r="N13" s="29" t="s">
        <v>88</v>
      </c>
      <c r="O13" s="48">
        <v>300</v>
      </c>
      <c r="P13" s="48">
        <v>300</v>
      </c>
      <c r="Q13" s="18">
        <v>0</v>
      </c>
      <c r="R13" s="48">
        <v>20</v>
      </c>
      <c r="S13" s="48">
        <v>11711</v>
      </c>
      <c r="T13" s="48">
        <v>52701</v>
      </c>
      <c r="U13" s="48">
        <v>3</v>
      </c>
      <c r="V13" s="48">
        <v>2272</v>
      </c>
      <c r="W13" s="48">
        <v>6803</v>
      </c>
      <c r="X13" s="29" t="s">
        <v>89</v>
      </c>
      <c r="Y13" s="29"/>
      <c r="Z13" s="85"/>
      <c r="AA13" s="3"/>
    </row>
    <row r="14" s="4" customFormat="1" ht="222" customHeight="1" spans="1:27">
      <c r="A14" s="26" t="s">
        <v>73</v>
      </c>
      <c r="B14" s="18">
        <f t="shared" si="1"/>
        <v>10</v>
      </c>
      <c r="C14" s="18" t="s">
        <v>67</v>
      </c>
      <c r="D14" s="29" t="s">
        <v>80</v>
      </c>
      <c r="E14" s="29" t="s">
        <v>81</v>
      </c>
      <c r="F14" s="29" t="s">
        <v>93</v>
      </c>
      <c r="G14" s="29" t="s">
        <v>94</v>
      </c>
      <c r="H14" s="27" t="s">
        <v>95</v>
      </c>
      <c r="I14" s="29" t="s">
        <v>85</v>
      </c>
      <c r="J14" s="29" t="s">
        <v>86</v>
      </c>
      <c r="K14" s="29">
        <v>202301</v>
      </c>
      <c r="L14" s="29">
        <v>202312</v>
      </c>
      <c r="M14" s="29" t="s">
        <v>87</v>
      </c>
      <c r="N14" s="29" t="s">
        <v>88</v>
      </c>
      <c r="O14" s="48">
        <v>240</v>
      </c>
      <c r="P14" s="48">
        <v>240</v>
      </c>
      <c r="Q14" s="18">
        <v>0</v>
      </c>
      <c r="R14" s="29">
        <v>17</v>
      </c>
      <c r="S14" s="48">
        <v>8856</v>
      </c>
      <c r="T14" s="48">
        <v>39869</v>
      </c>
      <c r="U14" s="48">
        <v>3</v>
      </c>
      <c r="V14" s="48">
        <v>2634</v>
      </c>
      <c r="W14" s="48">
        <v>5302</v>
      </c>
      <c r="X14" s="29" t="s">
        <v>89</v>
      </c>
      <c r="Y14" s="48"/>
      <c r="Z14" s="86"/>
      <c r="AA14" s="3"/>
    </row>
    <row r="15" s="4" customFormat="1" ht="137" customHeight="1" spans="1:27">
      <c r="A15" s="26" t="s">
        <v>73</v>
      </c>
      <c r="B15" s="18">
        <f t="shared" si="1"/>
        <v>11</v>
      </c>
      <c r="C15" s="18" t="s">
        <v>67</v>
      </c>
      <c r="D15" s="29" t="s">
        <v>80</v>
      </c>
      <c r="E15" s="29" t="s">
        <v>81</v>
      </c>
      <c r="F15" s="29" t="s">
        <v>36</v>
      </c>
      <c r="G15" s="29" t="s">
        <v>96</v>
      </c>
      <c r="H15" s="27" t="s">
        <v>97</v>
      </c>
      <c r="I15" s="29" t="s">
        <v>85</v>
      </c>
      <c r="J15" s="29" t="s">
        <v>86</v>
      </c>
      <c r="K15" s="29">
        <v>202301</v>
      </c>
      <c r="L15" s="29">
        <v>202312</v>
      </c>
      <c r="M15" s="29" t="s">
        <v>87</v>
      </c>
      <c r="N15" s="29" t="s">
        <v>88</v>
      </c>
      <c r="O15" s="49">
        <v>100</v>
      </c>
      <c r="P15" s="49">
        <v>100</v>
      </c>
      <c r="Q15" s="18">
        <v>0</v>
      </c>
      <c r="R15" s="29">
        <v>8</v>
      </c>
      <c r="S15" s="48">
        <v>3936</v>
      </c>
      <c r="T15" s="48">
        <v>17713</v>
      </c>
      <c r="U15" s="48">
        <v>1</v>
      </c>
      <c r="V15" s="48">
        <v>1069</v>
      </c>
      <c r="W15" s="48">
        <v>3207</v>
      </c>
      <c r="X15" s="29" t="s">
        <v>89</v>
      </c>
      <c r="Y15" s="48"/>
      <c r="Z15" s="86"/>
      <c r="AA15" s="3"/>
    </row>
    <row r="16" s="4" customFormat="1" ht="104" customHeight="1" spans="1:27">
      <c r="A16" s="26" t="s">
        <v>73</v>
      </c>
      <c r="B16" s="18">
        <f t="shared" si="1"/>
        <v>12</v>
      </c>
      <c r="C16" s="18" t="s">
        <v>67</v>
      </c>
      <c r="D16" s="29" t="s">
        <v>80</v>
      </c>
      <c r="E16" s="29" t="s">
        <v>81</v>
      </c>
      <c r="F16" s="29" t="s">
        <v>98</v>
      </c>
      <c r="G16" s="29" t="s">
        <v>99</v>
      </c>
      <c r="H16" s="27" t="s">
        <v>100</v>
      </c>
      <c r="I16" s="29" t="s">
        <v>85</v>
      </c>
      <c r="J16" s="29" t="s">
        <v>86</v>
      </c>
      <c r="K16" s="29">
        <v>202301</v>
      </c>
      <c r="L16" s="29">
        <v>202312</v>
      </c>
      <c r="M16" s="29" t="s">
        <v>87</v>
      </c>
      <c r="N16" s="29" t="s">
        <v>88</v>
      </c>
      <c r="O16" s="48">
        <v>90</v>
      </c>
      <c r="P16" s="48">
        <v>90</v>
      </c>
      <c r="Q16" s="18">
        <v>0</v>
      </c>
      <c r="R16" s="29">
        <v>6</v>
      </c>
      <c r="S16" s="48">
        <v>2883</v>
      </c>
      <c r="T16" s="48">
        <v>12977</v>
      </c>
      <c r="U16" s="48">
        <v>1</v>
      </c>
      <c r="V16" s="48">
        <v>523</v>
      </c>
      <c r="W16" s="48">
        <v>1570</v>
      </c>
      <c r="X16" s="29" t="s">
        <v>89</v>
      </c>
      <c r="Y16" s="48"/>
      <c r="Z16" s="86"/>
      <c r="AA16" s="3"/>
    </row>
    <row r="17" s="4" customFormat="1" ht="101" customHeight="1" spans="1:27">
      <c r="A17" s="26" t="s">
        <v>73</v>
      </c>
      <c r="B17" s="18">
        <f t="shared" si="1"/>
        <v>13</v>
      </c>
      <c r="C17" s="18" t="s">
        <v>67</v>
      </c>
      <c r="D17" s="29" t="s">
        <v>80</v>
      </c>
      <c r="E17" s="29" t="s">
        <v>81</v>
      </c>
      <c r="F17" s="29" t="s">
        <v>101</v>
      </c>
      <c r="G17" s="29" t="s">
        <v>102</v>
      </c>
      <c r="H17" s="27" t="s">
        <v>103</v>
      </c>
      <c r="I17" s="29" t="s">
        <v>85</v>
      </c>
      <c r="J17" s="29" t="s">
        <v>86</v>
      </c>
      <c r="K17" s="29">
        <v>202301</v>
      </c>
      <c r="L17" s="29">
        <v>202312</v>
      </c>
      <c r="M17" s="29" t="s">
        <v>87</v>
      </c>
      <c r="N17" s="29" t="s">
        <v>88</v>
      </c>
      <c r="O17" s="48">
        <v>105</v>
      </c>
      <c r="P17" s="48">
        <v>105</v>
      </c>
      <c r="Q17" s="18">
        <v>0</v>
      </c>
      <c r="R17" s="29">
        <v>7</v>
      </c>
      <c r="S17" s="48">
        <v>2814</v>
      </c>
      <c r="T17" s="48">
        <v>12664</v>
      </c>
      <c r="U17" s="48">
        <v>1</v>
      </c>
      <c r="V17" s="48">
        <v>684</v>
      </c>
      <c r="W17" s="48">
        <v>1991</v>
      </c>
      <c r="X17" s="29" t="s">
        <v>89</v>
      </c>
      <c r="Y17" s="48"/>
      <c r="Z17" s="86"/>
      <c r="AA17" s="3"/>
    </row>
    <row r="18" s="4" customFormat="1" ht="127" customHeight="1" spans="1:27">
      <c r="A18" s="26" t="s">
        <v>73</v>
      </c>
      <c r="B18" s="18">
        <f t="shared" ref="B18:B34" si="2">ROW()-4</f>
        <v>14</v>
      </c>
      <c r="C18" s="18" t="s">
        <v>67</v>
      </c>
      <c r="D18" s="29" t="s">
        <v>80</v>
      </c>
      <c r="E18" s="29" t="s">
        <v>81</v>
      </c>
      <c r="F18" s="30" t="s">
        <v>104</v>
      </c>
      <c r="G18" s="30" t="s">
        <v>105</v>
      </c>
      <c r="H18" s="27" t="s">
        <v>106</v>
      </c>
      <c r="I18" s="29" t="s">
        <v>85</v>
      </c>
      <c r="J18" s="29" t="s">
        <v>86</v>
      </c>
      <c r="K18" s="29">
        <v>202301</v>
      </c>
      <c r="L18" s="29">
        <v>202312</v>
      </c>
      <c r="M18" s="29" t="s">
        <v>87</v>
      </c>
      <c r="N18" s="29" t="s">
        <v>88</v>
      </c>
      <c r="O18" s="49">
        <v>130</v>
      </c>
      <c r="P18" s="49">
        <v>130</v>
      </c>
      <c r="Q18" s="18">
        <v>0</v>
      </c>
      <c r="R18" s="29">
        <v>9</v>
      </c>
      <c r="S18" s="48">
        <v>3786</v>
      </c>
      <c r="T18" s="48">
        <v>17040</v>
      </c>
      <c r="U18" s="48">
        <v>1</v>
      </c>
      <c r="V18" s="48">
        <v>909</v>
      </c>
      <c r="W18" s="48">
        <v>2727</v>
      </c>
      <c r="X18" s="29" t="s">
        <v>89</v>
      </c>
      <c r="Y18" s="48"/>
      <c r="Z18" s="86"/>
      <c r="AA18" s="3"/>
    </row>
    <row r="19" s="4" customFormat="1" ht="147" customHeight="1" spans="1:27">
      <c r="A19" s="26" t="s">
        <v>73</v>
      </c>
      <c r="B19" s="18">
        <f t="shared" si="2"/>
        <v>15</v>
      </c>
      <c r="C19" s="18" t="s">
        <v>67</v>
      </c>
      <c r="D19" s="29" t="s">
        <v>80</v>
      </c>
      <c r="E19" s="29" t="s">
        <v>81</v>
      </c>
      <c r="F19" s="29" t="s">
        <v>107</v>
      </c>
      <c r="G19" s="29" t="s">
        <v>108</v>
      </c>
      <c r="H19" s="27" t="s">
        <v>109</v>
      </c>
      <c r="I19" s="29" t="s">
        <v>85</v>
      </c>
      <c r="J19" s="29" t="s">
        <v>86</v>
      </c>
      <c r="K19" s="29">
        <v>202301</v>
      </c>
      <c r="L19" s="29">
        <v>202312</v>
      </c>
      <c r="M19" s="29" t="s">
        <v>87</v>
      </c>
      <c r="N19" s="29" t="s">
        <v>88</v>
      </c>
      <c r="O19" s="48">
        <v>85</v>
      </c>
      <c r="P19" s="48">
        <v>85</v>
      </c>
      <c r="Q19" s="18">
        <v>0</v>
      </c>
      <c r="R19" s="29">
        <v>6</v>
      </c>
      <c r="S19" s="48">
        <v>2192</v>
      </c>
      <c r="T19" s="48">
        <v>9864</v>
      </c>
      <c r="U19" s="48">
        <v>1</v>
      </c>
      <c r="V19" s="48">
        <v>409</v>
      </c>
      <c r="W19" s="48">
        <v>1227</v>
      </c>
      <c r="X19" s="29" t="s">
        <v>89</v>
      </c>
      <c r="Y19" s="48"/>
      <c r="Z19" s="86"/>
      <c r="AA19" s="3"/>
    </row>
    <row r="20" s="4" customFormat="1" ht="104" customHeight="1" spans="1:27">
      <c r="A20" s="26" t="s">
        <v>73</v>
      </c>
      <c r="B20" s="18">
        <f t="shared" si="2"/>
        <v>16</v>
      </c>
      <c r="C20" s="18" t="s">
        <v>67</v>
      </c>
      <c r="D20" s="29" t="s">
        <v>80</v>
      </c>
      <c r="E20" s="29" t="s">
        <v>81</v>
      </c>
      <c r="F20" s="29" t="s">
        <v>110</v>
      </c>
      <c r="G20" s="29" t="s">
        <v>111</v>
      </c>
      <c r="H20" s="27" t="s">
        <v>112</v>
      </c>
      <c r="I20" s="29" t="s">
        <v>85</v>
      </c>
      <c r="J20" s="29" t="s">
        <v>86</v>
      </c>
      <c r="K20" s="29">
        <v>202301</v>
      </c>
      <c r="L20" s="29">
        <v>202312</v>
      </c>
      <c r="M20" s="29" t="s">
        <v>87</v>
      </c>
      <c r="N20" s="29" t="s">
        <v>88</v>
      </c>
      <c r="O20" s="48">
        <v>90</v>
      </c>
      <c r="P20" s="48">
        <v>90</v>
      </c>
      <c r="Q20" s="18">
        <v>0</v>
      </c>
      <c r="R20" s="29">
        <v>6</v>
      </c>
      <c r="S20" s="48">
        <v>2189</v>
      </c>
      <c r="T20" s="48">
        <v>9862</v>
      </c>
      <c r="U20" s="48">
        <v>1</v>
      </c>
      <c r="V20" s="48">
        <v>303</v>
      </c>
      <c r="W20" s="48">
        <v>907</v>
      </c>
      <c r="X20" s="29" t="s">
        <v>89</v>
      </c>
      <c r="Y20" s="48"/>
      <c r="Z20" s="86"/>
      <c r="AA20" s="3"/>
    </row>
    <row r="21" s="4" customFormat="1" ht="162" customHeight="1" spans="1:27">
      <c r="A21" s="26" t="s">
        <v>73</v>
      </c>
      <c r="B21" s="18">
        <f t="shared" si="2"/>
        <v>17</v>
      </c>
      <c r="C21" s="18" t="s">
        <v>67</v>
      </c>
      <c r="D21" s="29" t="s">
        <v>80</v>
      </c>
      <c r="E21" s="29" t="s">
        <v>81</v>
      </c>
      <c r="F21" s="29" t="s">
        <v>113</v>
      </c>
      <c r="G21" s="29" t="s">
        <v>114</v>
      </c>
      <c r="H21" s="27" t="s">
        <v>115</v>
      </c>
      <c r="I21" s="29" t="s">
        <v>85</v>
      </c>
      <c r="J21" s="29" t="s">
        <v>86</v>
      </c>
      <c r="K21" s="29">
        <v>202301</v>
      </c>
      <c r="L21" s="29">
        <v>202312</v>
      </c>
      <c r="M21" s="29" t="s">
        <v>87</v>
      </c>
      <c r="N21" s="29" t="s">
        <v>88</v>
      </c>
      <c r="O21" s="48">
        <v>160</v>
      </c>
      <c r="P21" s="48">
        <v>160</v>
      </c>
      <c r="Q21" s="18">
        <v>0</v>
      </c>
      <c r="R21" s="29">
        <v>11</v>
      </c>
      <c r="S21" s="48">
        <v>3985</v>
      </c>
      <c r="T21" s="48">
        <v>19396</v>
      </c>
      <c r="U21" s="48"/>
      <c r="V21" s="48">
        <v>698</v>
      </c>
      <c r="W21" s="48">
        <v>2095</v>
      </c>
      <c r="X21" s="29" t="s">
        <v>89</v>
      </c>
      <c r="Y21" s="48"/>
      <c r="Z21" s="86"/>
      <c r="AA21" s="3"/>
    </row>
    <row r="22" s="4" customFormat="1" ht="165" customHeight="1" spans="1:27">
      <c r="A22" s="26" t="s">
        <v>73</v>
      </c>
      <c r="B22" s="18">
        <f t="shared" si="2"/>
        <v>18</v>
      </c>
      <c r="C22" s="18" t="s">
        <v>67</v>
      </c>
      <c r="D22" s="29" t="s">
        <v>80</v>
      </c>
      <c r="E22" s="29" t="s">
        <v>81</v>
      </c>
      <c r="F22" s="29" t="s">
        <v>116</v>
      </c>
      <c r="G22" s="29" t="s">
        <v>117</v>
      </c>
      <c r="H22" s="27" t="s">
        <v>118</v>
      </c>
      <c r="I22" s="29" t="s">
        <v>85</v>
      </c>
      <c r="J22" s="29" t="s">
        <v>86</v>
      </c>
      <c r="K22" s="29">
        <v>202301</v>
      </c>
      <c r="L22" s="29">
        <v>202312</v>
      </c>
      <c r="M22" s="29" t="s">
        <v>87</v>
      </c>
      <c r="N22" s="29" t="s">
        <v>88</v>
      </c>
      <c r="O22" s="48">
        <v>165</v>
      </c>
      <c r="P22" s="48">
        <v>165</v>
      </c>
      <c r="Q22" s="18">
        <v>0</v>
      </c>
      <c r="R22" s="29">
        <v>11</v>
      </c>
      <c r="S22" s="48">
        <v>6264</v>
      </c>
      <c r="T22" s="48">
        <v>28191</v>
      </c>
      <c r="U22" s="48"/>
      <c r="V22" s="48">
        <v>310</v>
      </c>
      <c r="W22" s="48">
        <v>929</v>
      </c>
      <c r="X22" s="29" t="s">
        <v>89</v>
      </c>
      <c r="Y22" s="48"/>
      <c r="Z22" s="86"/>
      <c r="AA22" s="3"/>
    </row>
    <row r="23" s="4" customFormat="1" ht="149" customHeight="1" spans="1:27">
      <c r="A23" s="26" t="s">
        <v>73</v>
      </c>
      <c r="B23" s="18">
        <f t="shared" si="2"/>
        <v>19</v>
      </c>
      <c r="C23" s="18" t="s">
        <v>67</v>
      </c>
      <c r="D23" s="29" t="s">
        <v>80</v>
      </c>
      <c r="E23" s="29" t="s">
        <v>81</v>
      </c>
      <c r="F23" s="29" t="s">
        <v>119</v>
      </c>
      <c r="G23" s="29" t="s">
        <v>120</v>
      </c>
      <c r="H23" s="27" t="s">
        <v>121</v>
      </c>
      <c r="I23" s="29" t="s">
        <v>85</v>
      </c>
      <c r="J23" s="29" t="s">
        <v>86</v>
      </c>
      <c r="K23" s="29">
        <v>202301</v>
      </c>
      <c r="L23" s="29">
        <v>202312</v>
      </c>
      <c r="M23" s="29" t="s">
        <v>87</v>
      </c>
      <c r="N23" s="29" t="s">
        <v>88</v>
      </c>
      <c r="O23" s="48">
        <v>135</v>
      </c>
      <c r="P23" s="48">
        <v>135</v>
      </c>
      <c r="Q23" s="18">
        <v>0</v>
      </c>
      <c r="R23" s="29">
        <v>9</v>
      </c>
      <c r="S23" s="48">
        <v>4569</v>
      </c>
      <c r="T23" s="48">
        <v>20562</v>
      </c>
      <c r="U23" s="48"/>
      <c r="V23" s="48">
        <v>816</v>
      </c>
      <c r="W23" s="48">
        <v>2449</v>
      </c>
      <c r="X23" s="29" t="s">
        <v>89</v>
      </c>
      <c r="Y23" s="48"/>
      <c r="Z23" s="86"/>
      <c r="AA23" s="3"/>
    </row>
    <row r="24" s="4" customFormat="1" ht="133" customHeight="1" spans="1:27">
      <c r="A24" s="26" t="s">
        <v>73</v>
      </c>
      <c r="B24" s="18">
        <f t="shared" si="2"/>
        <v>20</v>
      </c>
      <c r="C24" s="18" t="s">
        <v>67</v>
      </c>
      <c r="D24" s="29" t="s">
        <v>80</v>
      </c>
      <c r="E24" s="29" t="s">
        <v>81</v>
      </c>
      <c r="F24" s="29" t="s">
        <v>122</v>
      </c>
      <c r="G24" s="29" t="s">
        <v>123</v>
      </c>
      <c r="H24" s="27" t="s">
        <v>124</v>
      </c>
      <c r="I24" s="29" t="s">
        <v>85</v>
      </c>
      <c r="J24" s="29" t="s">
        <v>86</v>
      </c>
      <c r="K24" s="29">
        <v>202301</v>
      </c>
      <c r="L24" s="29">
        <v>202312</v>
      </c>
      <c r="M24" s="29" t="s">
        <v>87</v>
      </c>
      <c r="N24" s="29" t="s">
        <v>88</v>
      </c>
      <c r="O24" s="48">
        <v>120</v>
      </c>
      <c r="P24" s="48">
        <v>120</v>
      </c>
      <c r="Q24" s="18">
        <v>0</v>
      </c>
      <c r="R24" s="29">
        <v>8</v>
      </c>
      <c r="S24" s="48">
        <v>2911</v>
      </c>
      <c r="T24" s="48">
        <v>13102</v>
      </c>
      <c r="U24" s="48">
        <v>1</v>
      </c>
      <c r="V24" s="48">
        <v>625</v>
      </c>
      <c r="W24" s="48">
        <v>1875</v>
      </c>
      <c r="X24" s="29" t="s">
        <v>89</v>
      </c>
      <c r="Y24" s="48"/>
      <c r="Z24" s="86"/>
      <c r="AA24" s="3"/>
    </row>
    <row r="25" s="4" customFormat="1" ht="175" customHeight="1" spans="1:27">
      <c r="A25" s="26" t="s">
        <v>73</v>
      </c>
      <c r="B25" s="18">
        <f t="shared" si="2"/>
        <v>21</v>
      </c>
      <c r="C25" s="18" t="s">
        <v>67</v>
      </c>
      <c r="D25" s="29" t="s">
        <v>80</v>
      </c>
      <c r="E25" s="29" t="s">
        <v>81</v>
      </c>
      <c r="F25" s="29" t="s">
        <v>125</v>
      </c>
      <c r="G25" s="29" t="s">
        <v>126</v>
      </c>
      <c r="H25" s="27" t="s">
        <v>127</v>
      </c>
      <c r="I25" s="29" t="s">
        <v>85</v>
      </c>
      <c r="J25" s="29" t="s">
        <v>86</v>
      </c>
      <c r="K25" s="29">
        <v>202301</v>
      </c>
      <c r="L25" s="29">
        <v>202312</v>
      </c>
      <c r="M25" s="29" t="s">
        <v>87</v>
      </c>
      <c r="N25" s="29" t="s">
        <v>88</v>
      </c>
      <c r="O25" s="48">
        <v>180</v>
      </c>
      <c r="P25" s="48">
        <v>180</v>
      </c>
      <c r="Q25" s="18">
        <v>0</v>
      </c>
      <c r="R25" s="29">
        <v>12</v>
      </c>
      <c r="S25" s="48">
        <v>5937</v>
      </c>
      <c r="T25" s="48">
        <v>29687</v>
      </c>
      <c r="U25" s="48">
        <v>2</v>
      </c>
      <c r="V25" s="48">
        <v>1316</v>
      </c>
      <c r="W25" s="48">
        <v>3954</v>
      </c>
      <c r="X25" s="29" t="s">
        <v>89</v>
      </c>
      <c r="Y25" s="48"/>
      <c r="Z25" s="86"/>
      <c r="AA25" s="3"/>
    </row>
    <row r="26" s="4" customFormat="1" ht="175" customHeight="1" spans="1:27">
      <c r="A26" s="26" t="s">
        <v>73</v>
      </c>
      <c r="B26" s="18">
        <f t="shared" si="2"/>
        <v>22</v>
      </c>
      <c r="C26" s="18" t="s">
        <v>67</v>
      </c>
      <c r="D26" s="29" t="s">
        <v>80</v>
      </c>
      <c r="E26" s="29" t="s">
        <v>81</v>
      </c>
      <c r="F26" s="29" t="s">
        <v>46</v>
      </c>
      <c r="G26" s="29" t="s">
        <v>128</v>
      </c>
      <c r="H26" s="27" t="s">
        <v>129</v>
      </c>
      <c r="I26" s="29" t="s">
        <v>85</v>
      </c>
      <c r="J26" s="29" t="s">
        <v>86</v>
      </c>
      <c r="K26" s="29">
        <v>202301</v>
      </c>
      <c r="L26" s="29">
        <v>202312</v>
      </c>
      <c r="M26" s="29" t="s">
        <v>87</v>
      </c>
      <c r="N26" s="29" t="s">
        <v>88</v>
      </c>
      <c r="O26" s="48">
        <v>155</v>
      </c>
      <c r="P26" s="48">
        <v>155</v>
      </c>
      <c r="Q26" s="18">
        <v>0</v>
      </c>
      <c r="R26" s="29">
        <v>11</v>
      </c>
      <c r="S26" s="48">
        <v>5712</v>
      </c>
      <c r="T26" s="48">
        <v>28551</v>
      </c>
      <c r="U26" s="48">
        <v>1</v>
      </c>
      <c r="V26" s="48">
        <v>379</v>
      </c>
      <c r="W26" s="48">
        <v>1129</v>
      </c>
      <c r="X26" s="29" t="s">
        <v>89</v>
      </c>
      <c r="Y26" s="48"/>
      <c r="Z26" s="86"/>
      <c r="AA26" s="3"/>
    </row>
    <row r="27" s="5" customFormat="1" ht="98" customHeight="1" spans="1:27">
      <c r="A27" s="26" t="s">
        <v>73</v>
      </c>
      <c r="B27" s="18">
        <f t="shared" si="2"/>
        <v>23</v>
      </c>
      <c r="C27" s="18" t="s">
        <v>67</v>
      </c>
      <c r="D27" s="29" t="s">
        <v>80</v>
      </c>
      <c r="E27" s="29" t="s">
        <v>81</v>
      </c>
      <c r="F27" s="29" t="s">
        <v>130</v>
      </c>
      <c r="G27" s="29" t="s">
        <v>131</v>
      </c>
      <c r="H27" s="27" t="s">
        <v>132</v>
      </c>
      <c r="I27" s="29" t="s">
        <v>85</v>
      </c>
      <c r="J27" s="29" t="s">
        <v>86</v>
      </c>
      <c r="K27" s="29">
        <v>202301</v>
      </c>
      <c r="L27" s="29">
        <v>202312</v>
      </c>
      <c r="M27" s="29" t="s">
        <v>87</v>
      </c>
      <c r="N27" s="29" t="s">
        <v>88</v>
      </c>
      <c r="O27" s="48">
        <v>55</v>
      </c>
      <c r="P27" s="48">
        <v>55</v>
      </c>
      <c r="Q27" s="18">
        <v>0</v>
      </c>
      <c r="R27" s="29">
        <v>4</v>
      </c>
      <c r="S27" s="48">
        <v>2725</v>
      </c>
      <c r="T27" s="48">
        <v>12264</v>
      </c>
      <c r="U27" s="48">
        <v>0</v>
      </c>
      <c r="V27" s="48">
        <v>453</v>
      </c>
      <c r="W27" s="48">
        <v>1003</v>
      </c>
      <c r="X27" s="29" t="s">
        <v>89</v>
      </c>
      <c r="Y27" s="48"/>
      <c r="Z27" s="48"/>
      <c r="AA27" s="3"/>
    </row>
    <row r="28" s="4" customFormat="1" ht="225" customHeight="1" spans="1:27">
      <c r="A28" s="26" t="s">
        <v>73</v>
      </c>
      <c r="B28" s="18">
        <f t="shared" si="2"/>
        <v>24</v>
      </c>
      <c r="C28" s="18" t="s">
        <v>67</v>
      </c>
      <c r="D28" s="29" t="s">
        <v>80</v>
      </c>
      <c r="E28" s="29" t="s">
        <v>81</v>
      </c>
      <c r="F28" s="29" t="s">
        <v>133</v>
      </c>
      <c r="G28" s="29" t="s">
        <v>134</v>
      </c>
      <c r="H28" s="27" t="s">
        <v>135</v>
      </c>
      <c r="I28" s="29" t="s">
        <v>85</v>
      </c>
      <c r="J28" s="29" t="s">
        <v>86</v>
      </c>
      <c r="K28" s="29">
        <v>202301</v>
      </c>
      <c r="L28" s="29">
        <v>202312</v>
      </c>
      <c r="M28" s="29" t="s">
        <v>87</v>
      </c>
      <c r="N28" s="29" t="s">
        <v>88</v>
      </c>
      <c r="O28" s="48">
        <v>240</v>
      </c>
      <c r="P28" s="48">
        <v>240</v>
      </c>
      <c r="Q28" s="18">
        <v>0</v>
      </c>
      <c r="R28" s="29">
        <v>17</v>
      </c>
      <c r="S28" s="48">
        <v>8521</v>
      </c>
      <c r="T28" s="48">
        <v>38345</v>
      </c>
      <c r="U28" s="48">
        <v>4</v>
      </c>
      <c r="V28" s="48">
        <v>1133</v>
      </c>
      <c r="W28" s="48">
        <v>3278</v>
      </c>
      <c r="X28" s="29" t="s">
        <v>89</v>
      </c>
      <c r="Y28" s="48"/>
      <c r="Z28" s="86"/>
      <c r="AA28" s="3"/>
    </row>
    <row r="29" s="4" customFormat="1" ht="143" customHeight="1" spans="1:27">
      <c r="A29" s="26" t="s">
        <v>73</v>
      </c>
      <c r="B29" s="18">
        <f t="shared" si="2"/>
        <v>25</v>
      </c>
      <c r="C29" s="18" t="s">
        <v>67</v>
      </c>
      <c r="D29" s="29" t="s">
        <v>80</v>
      </c>
      <c r="E29" s="29" t="s">
        <v>81</v>
      </c>
      <c r="F29" s="29" t="s">
        <v>136</v>
      </c>
      <c r="G29" s="29" t="s">
        <v>137</v>
      </c>
      <c r="H29" s="27" t="s">
        <v>138</v>
      </c>
      <c r="I29" s="29" t="s">
        <v>85</v>
      </c>
      <c r="J29" s="29" t="s">
        <v>86</v>
      </c>
      <c r="K29" s="29">
        <v>202301</v>
      </c>
      <c r="L29" s="29">
        <v>202312</v>
      </c>
      <c r="M29" s="29" t="s">
        <v>87</v>
      </c>
      <c r="N29" s="29" t="s">
        <v>88</v>
      </c>
      <c r="O29" s="48">
        <v>150</v>
      </c>
      <c r="P29" s="48">
        <v>150</v>
      </c>
      <c r="Q29" s="18">
        <v>0</v>
      </c>
      <c r="R29" s="29">
        <v>10</v>
      </c>
      <c r="S29" s="48">
        <v>5368</v>
      </c>
      <c r="T29" s="48">
        <v>24156</v>
      </c>
      <c r="U29" s="48">
        <v>1</v>
      </c>
      <c r="V29" s="48">
        <v>806</v>
      </c>
      <c r="W29" s="48">
        <v>2236</v>
      </c>
      <c r="X29" s="29" t="s">
        <v>89</v>
      </c>
      <c r="Y29" s="48"/>
      <c r="Z29" s="86"/>
      <c r="AA29" s="3"/>
    </row>
    <row r="30" s="3" customFormat="1" ht="182" customHeight="1" spans="1:26">
      <c r="A30" s="26" t="s">
        <v>45</v>
      </c>
      <c r="B30" s="18">
        <f t="shared" si="2"/>
        <v>26</v>
      </c>
      <c r="C30" s="18" t="s">
        <v>67</v>
      </c>
      <c r="D30" s="29" t="s">
        <v>80</v>
      </c>
      <c r="E30" s="31" t="s">
        <v>139</v>
      </c>
      <c r="F30" s="29"/>
      <c r="G30" s="18" t="s">
        <v>56</v>
      </c>
      <c r="H30" s="27" t="s">
        <v>140</v>
      </c>
      <c r="I30" s="29"/>
      <c r="J30" s="46" t="s">
        <v>141</v>
      </c>
      <c r="K30" s="50">
        <v>44958</v>
      </c>
      <c r="L30" s="50">
        <v>45261</v>
      </c>
      <c r="M30" s="29" t="s">
        <v>142</v>
      </c>
      <c r="N30" s="46" t="s">
        <v>143</v>
      </c>
      <c r="O30" s="29">
        <v>230</v>
      </c>
      <c r="P30" s="29">
        <v>230</v>
      </c>
      <c r="Q30" s="18">
        <v>0</v>
      </c>
      <c r="R30" s="48">
        <v>35</v>
      </c>
      <c r="S30" s="48">
        <v>200</v>
      </c>
      <c r="T30" s="48">
        <v>600</v>
      </c>
      <c r="U30" s="48">
        <v>26</v>
      </c>
      <c r="V30" s="48">
        <v>160</v>
      </c>
      <c r="W30" s="48">
        <v>480</v>
      </c>
      <c r="X30" s="29" t="s">
        <v>144</v>
      </c>
      <c r="Y30" s="29" t="s">
        <v>145</v>
      </c>
      <c r="Z30" s="87"/>
    </row>
    <row r="31" s="3" customFormat="1" ht="168" customHeight="1" spans="1:26">
      <c r="A31" s="26"/>
      <c r="B31" s="18">
        <f t="shared" si="2"/>
        <v>27</v>
      </c>
      <c r="C31" s="18" t="s">
        <v>67</v>
      </c>
      <c r="D31" s="29" t="s">
        <v>80</v>
      </c>
      <c r="E31" s="29" t="s">
        <v>146</v>
      </c>
      <c r="F31" s="29"/>
      <c r="G31" s="29"/>
      <c r="H31" s="27" t="s">
        <v>147</v>
      </c>
      <c r="I31" s="29" t="s">
        <v>49</v>
      </c>
      <c r="J31" s="29" t="s">
        <v>148</v>
      </c>
      <c r="K31" s="51">
        <v>44986</v>
      </c>
      <c r="L31" s="51">
        <v>45231</v>
      </c>
      <c r="M31" s="52" t="s">
        <v>149</v>
      </c>
      <c r="N31" s="29" t="s">
        <v>150</v>
      </c>
      <c r="O31" s="18">
        <v>35.295</v>
      </c>
      <c r="P31" s="18">
        <v>35.295</v>
      </c>
      <c r="Q31" s="18">
        <v>0</v>
      </c>
      <c r="R31" s="29">
        <v>130</v>
      </c>
      <c r="S31" s="29">
        <v>1650</v>
      </c>
      <c r="T31" s="29">
        <v>5000</v>
      </c>
      <c r="U31" s="29">
        <v>85</v>
      </c>
      <c r="V31" s="29">
        <v>1650</v>
      </c>
      <c r="W31" s="29">
        <v>5000</v>
      </c>
      <c r="X31" s="29" t="s">
        <v>151</v>
      </c>
      <c r="Y31" s="29" t="s">
        <v>152</v>
      </c>
      <c r="Z31" s="29"/>
    </row>
    <row r="32" s="3" customFormat="1" ht="80" customHeight="1" spans="1:26">
      <c r="A32" s="26"/>
      <c r="B32" s="18">
        <f t="shared" si="2"/>
        <v>28</v>
      </c>
      <c r="C32" s="18" t="s">
        <v>67</v>
      </c>
      <c r="D32" s="29" t="s">
        <v>153</v>
      </c>
      <c r="E32" s="31" t="s">
        <v>154</v>
      </c>
      <c r="F32" s="32" t="s">
        <v>155</v>
      </c>
      <c r="G32" s="32" t="s">
        <v>156</v>
      </c>
      <c r="H32" s="33" t="s">
        <v>157</v>
      </c>
      <c r="I32" s="32" t="s">
        <v>158</v>
      </c>
      <c r="J32" s="32" t="s">
        <v>159</v>
      </c>
      <c r="K32" s="53">
        <v>45250</v>
      </c>
      <c r="L32" s="53">
        <v>45280</v>
      </c>
      <c r="M32" s="32" t="s">
        <v>160</v>
      </c>
      <c r="N32" s="32" t="s">
        <v>161</v>
      </c>
      <c r="O32" s="32">
        <v>14.4</v>
      </c>
      <c r="P32" s="32">
        <v>14.4</v>
      </c>
      <c r="Q32" s="18">
        <v>0</v>
      </c>
      <c r="R32" s="73">
        <v>1</v>
      </c>
      <c r="S32" s="73">
        <v>25</v>
      </c>
      <c r="T32" s="73">
        <v>102</v>
      </c>
      <c r="U32" s="73">
        <v>0</v>
      </c>
      <c r="V32" s="73">
        <v>2</v>
      </c>
      <c r="W32" s="73">
        <v>7</v>
      </c>
      <c r="X32" s="74" t="s">
        <v>162</v>
      </c>
      <c r="Y32" s="74" t="s">
        <v>162</v>
      </c>
      <c r="Z32" s="88"/>
    </row>
    <row r="33" s="3" customFormat="1" ht="75" customHeight="1" spans="1:29">
      <c r="A33" s="26"/>
      <c r="B33" s="18">
        <f t="shared" si="2"/>
        <v>29</v>
      </c>
      <c r="C33" s="18" t="s">
        <v>67</v>
      </c>
      <c r="D33" s="29" t="s">
        <v>80</v>
      </c>
      <c r="E33" s="31" t="s">
        <v>139</v>
      </c>
      <c r="F33" s="29" t="s">
        <v>82</v>
      </c>
      <c r="G33" s="18" t="s">
        <v>163</v>
      </c>
      <c r="H33" s="27" t="s">
        <v>164</v>
      </c>
      <c r="I33" s="29" t="s">
        <v>49</v>
      </c>
      <c r="J33" s="29" t="s">
        <v>163</v>
      </c>
      <c r="K33" s="50">
        <v>45047</v>
      </c>
      <c r="L33" s="50">
        <v>45231</v>
      </c>
      <c r="M33" s="29" t="s">
        <v>165</v>
      </c>
      <c r="N33" s="29" t="s">
        <v>166</v>
      </c>
      <c r="O33" s="29">
        <v>5</v>
      </c>
      <c r="P33" s="29">
        <v>5</v>
      </c>
      <c r="Q33" s="18">
        <v>0</v>
      </c>
      <c r="R33" s="29">
        <v>1</v>
      </c>
      <c r="S33" s="29">
        <v>12</v>
      </c>
      <c r="T33" s="29">
        <v>48</v>
      </c>
      <c r="U33" s="29">
        <v>1</v>
      </c>
      <c r="V33" s="29">
        <v>8</v>
      </c>
      <c r="W33" s="29">
        <v>30</v>
      </c>
      <c r="X33" s="29" t="s">
        <v>167</v>
      </c>
      <c r="Y33" s="29" t="s">
        <v>168</v>
      </c>
      <c r="Z33" s="29"/>
      <c r="AC33" s="89"/>
    </row>
    <row r="34" s="3" customFormat="1" ht="75" customHeight="1" spans="1:29">
      <c r="A34" s="26"/>
      <c r="B34" s="18">
        <f t="shared" si="2"/>
        <v>30</v>
      </c>
      <c r="C34" s="18" t="s">
        <v>67</v>
      </c>
      <c r="D34" s="29" t="s">
        <v>80</v>
      </c>
      <c r="E34" s="31" t="s">
        <v>139</v>
      </c>
      <c r="F34" s="29" t="s">
        <v>90</v>
      </c>
      <c r="G34" s="29" t="s">
        <v>169</v>
      </c>
      <c r="H34" s="27" t="s">
        <v>170</v>
      </c>
      <c r="I34" s="29" t="s">
        <v>49</v>
      </c>
      <c r="J34" s="29" t="s">
        <v>171</v>
      </c>
      <c r="K34" s="50">
        <v>45047</v>
      </c>
      <c r="L34" s="50">
        <v>45200</v>
      </c>
      <c r="M34" s="29" t="s">
        <v>165</v>
      </c>
      <c r="N34" s="29" t="s">
        <v>172</v>
      </c>
      <c r="O34" s="29">
        <v>10</v>
      </c>
      <c r="P34" s="29">
        <v>10</v>
      </c>
      <c r="Q34" s="18">
        <v>0</v>
      </c>
      <c r="R34" s="29">
        <v>1</v>
      </c>
      <c r="S34" s="29">
        <v>10</v>
      </c>
      <c r="T34" s="29">
        <v>45</v>
      </c>
      <c r="U34" s="29">
        <v>1</v>
      </c>
      <c r="V34" s="29">
        <v>6</v>
      </c>
      <c r="W34" s="29">
        <v>25</v>
      </c>
      <c r="X34" s="29" t="s">
        <v>167</v>
      </c>
      <c r="Y34" s="29" t="s">
        <v>168</v>
      </c>
      <c r="Z34" s="29"/>
      <c r="AC34" s="89"/>
    </row>
    <row r="35" s="3" customFormat="1" ht="75" customHeight="1" spans="1:29">
      <c r="A35" s="26"/>
      <c r="B35" s="18">
        <f t="shared" ref="B35:B44" si="3">ROW()-4</f>
        <v>31</v>
      </c>
      <c r="C35" s="18" t="s">
        <v>67</v>
      </c>
      <c r="D35" s="29" t="s">
        <v>80</v>
      </c>
      <c r="E35" s="31" t="s">
        <v>139</v>
      </c>
      <c r="F35" s="29" t="s">
        <v>113</v>
      </c>
      <c r="G35" s="29" t="s">
        <v>173</v>
      </c>
      <c r="H35" s="27" t="s">
        <v>174</v>
      </c>
      <c r="I35" s="29" t="s">
        <v>49</v>
      </c>
      <c r="J35" s="29" t="s">
        <v>175</v>
      </c>
      <c r="K35" s="50" t="s">
        <v>176</v>
      </c>
      <c r="L35" s="50">
        <v>45231</v>
      </c>
      <c r="M35" s="29" t="s">
        <v>165</v>
      </c>
      <c r="N35" s="29" t="s">
        <v>177</v>
      </c>
      <c r="O35" s="29">
        <v>15</v>
      </c>
      <c r="P35" s="29">
        <v>15</v>
      </c>
      <c r="Q35" s="18">
        <v>0</v>
      </c>
      <c r="R35" s="29">
        <v>2</v>
      </c>
      <c r="S35" s="29">
        <v>40</v>
      </c>
      <c r="T35" s="29">
        <v>166</v>
      </c>
      <c r="U35" s="29">
        <v>1</v>
      </c>
      <c r="V35" s="29">
        <v>20</v>
      </c>
      <c r="W35" s="29">
        <v>66</v>
      </c>
      <c r="X35" s="29" t="s">
        <v>167</v>
      </c>
      <c r="Y35" s="29" t="s">
        <v>168</v>
      </c>
      <c r="Z35" s="29"/>
      <c r="AC35" s="89"/>
    </row>
    <row r="36" s="3" customFormat="1" ht="75" customHeight="1" spans="1:29">
      <c r="A36" s="26"/>
      <c r="B36" s="18">
        <f t="shared" si="3"/>
        <v>32</v>
      </c>
      <c r="C36" s="18" t="s">
        <v>67</v>
      </c>
      <c r="D36" s="29" t="s">
        <v>80</v>
      </c>
      <c r="E36" s="31" t="s">
        <v>139</v>
      </c>
      <c r="F36" s="29" t="s">
        <v>119</v>
      </c>
      <c r="G36" s="29" t="s">
        <v>178</v>
      </c>
      <c r="H36" s="27" t="s">
        <v>179</v>
      </c>
      <c r="I36" s="29" t="s">
        <v>180</v>
      </c>
      <c r="J36" s="29" t="s">
        <v>181</v>
      </c>
      <c r="K36" s="50">
        <v>45047</v>
      </c>
      <c r="L36" s="50">
        <v>45139</v>
      </c>
      <c r="M36" s="29" t="s">
        <v>165</v>
      </c>
      <c r="N36" s="29" t="s">
        <v>182</v>
      </c>
      <c r="O36" s="29">
        <v>10</v>
      </c>
      <c r="P36" s="29">
        <v>10</v>
      </c>
      <c r="Q36" s="18">
        <v>0</v>
      </c>
      <c r="R36" s="29">
        <v>1</v>
      </c>
      <c r="S36" s="29">
        <v>20</v>
      </c>
      <c r="T36" s="29">
        <v>90</v>
      </c>
      <c r="U36" s="29">
        <v>1</v>
      </c>
      <c r="V36" s="29">
        <v>4</v>
      </c>
      <c r="W36" s="29">
        <v>18</v>
      </c>
      <c r="X36" s="29" t="s">
        <v>167</v>
      </c>
      <c r="Y36" s="29" t="s">
        <v>168</v>
      </c>
      <c r="Z36" s="29"/>
      <c r="AC36" s="89"/>
    </row>
    <row r="37" s="3" customFormat="1" ht="75" customHeight="1" spans="1:26">
      <c r="A37" s="26"/>
      <c r="B37" s="18">
        <f t="shared" si="3"/>
        <v>33</v>
      </c>
      <c r="C37" s="18" t="s">
        <v>67</v>
      </c>
      <c r="D37" s="29" t="s">
        <v>80</v>
      </c>
      <c r="E37" s="31" t="s">
        <v>139</v>
      </c>
      <c r="F37" s="29" t="s">
        <v>116</v>
      </c>
      <c r="G37" s="29" t="s">
        <v>183</v>
      </c>
      <c r="H37" s="27" t="s">
        <v>184</v>
      </c>
      <c r="I37" s="29" t="s">
        <v>49</v>
      </c>
      <c r="J37" s="29" t="s">
        <v>185</v>
      </c>
      <c r="K37" s="50">
        <v>45078</v>
      </c>
      <c r="L37" s="50">
        <v>45264</v>
      </c>
      <c r="M37" s="29" t="s">
        <v>165</v>
      </c>
      <c r="N37" s="29" t="s">
        <v>166</v>
      </c>
      <c r="O37" s="29">
        <v>20</v>
      </c>
      <c r="P37" s="29">
        <v>20</v>
      </c>
      <c r="Q37" s="18">
        <v>0</v>
      </c>
      <c r="R37" s="29">
        <v>2</v>
      </c>
      <c r="S37" s="29">
        <v>140</v>
      </c>
      <c r="T37" s="29">
        <v>520</v>
      </c>
      <c r="U37" s="29">
        <v>1</v>
      </c>
      <c r="V37" s="29">
        <v>11</v>
      </c>
      <c r="W37" s="29">
        <v>37</v>
      </c>
      <c r="X37" s="29" t="s">
        <v>167</v>
      </c>
      <c r="Y37" s="29" t="s">
        <v>168</v>
      </c>
      <c r="Z37" s="29"/>
    </row>
    <row r="38" s="3" customFormat="1" ht="88" customHeight="1" spans="1:26">
      <c r="A38" s="26" t="s">
        <v>45</v>
      </c>
      <c r="B38" s="18">
        <f t="shared" si="3"/>
        <v>34</v>
      </c>
      <c r="C38" s="18" t="s">
        <v>67</v>
      </c>
      <c r="D38" s="29" t="s">
        <v>80</v>
      </c>
      <c r="E38" s="31" t="s">
        <v>139</v>
      </c>
      <c r="F38" s="29"/>
      <c r="G38" s="29"/>
      <c r="H38" s="34" t="s">
        <v>186</v>
      </c>
      <c r="I38" s="29" t="s">
        <v>49</v>
      </c>
      <c r="J38" s="54" t="s">
        <v>187</v>
      </c>
      <c r="K38" s="55">
        <v>45079</v>
      </c>
      <c r="L38" s="55">
        <v>45265</v>
      </c>
      <c r="M38" s="52" t="s">
        <v>149</v>
      </c>
      <c r="N38" s="56" t="s">
        <v>188</v>
      </c>
      <c r="O38" s="29">
        <v>400</v>
      </c>
      <c r="P38" s="29">
        <v>400</v>
      </c>
      <c r="Q38" s="18">
        <v>0</v>
      </c>
      <c r="R38" s="29">
        <v>300</v>
      </c>
      <c r="S38" s="29">
        <v>1000</v>
      </c>
      <c r="T38" s="29">
        <v>3000</v>
      </c>
      <c r="U38" s="29">
        <v>85</v>
      </c>
      <c r="V38" s="29">
        <v>800</v>
      </c>
      <c r="W38" s="29">
        <v>2000</v>
      </c>
      <c r="X38" s="29" t="s">
        <v>189</v>
      </c>
      <c r="Y38" s="29" t="s">
        <v>190</v>
      </c>
      <c r="Z38" s="29"/>
    </row>
    <row r="39" s="3" customFormat="1" ht="247" customHeight="1" spans="1:26">
      <c r="A39" s="26" t="s">
        <v>66</v>
      </c>
      <c r="B39" s="18">
        <f t="shared" si="3"/>
        <v>35</v>
      </c>
      <c r="C39" s="18" t="s">
        <v>67</v>
      </c>
      <c r="D39" s="29" t="s">
        <v>80</v>
      </c>
      <c r="E39" s="29" t="s">
        <v>146</v>
      </c>
      <c r="F39" s="29"/>
      <c r="G39" s="29"/>
      <c r="H39" s="27" t="s">
        <v>191</v>
      </c>
      <c r="I39" s="29" t="s">
        <v>49</v>
      </c>
      <c r="J39" s="29" t="s">
        <v>192</v>
      </c>
      <c r="K39" s="29">
        <v>2023.3</v>
      </c>
      <c r="L39" s="29">
        <v>2023.12</v>
      </c>
      <c r="M39" s="52" t="s">
        <v>149</v>
      </c>
      <c r="N39" s="29" t="s">
        <v>193</v>
      </c>
      <c r="O39" s="29">
        <v>150</v>
      </c>
      <c r="P39" s="29">
        <v>150</v>
      </c>
      <c r="Q39" s="18">
        <v>0</v>
      </c>
      <c r="R39" s="29">
        <v>180</v>
      </c>
      <c r="S39" s="29">
        <v>420</v>
      </c>
      <c r="T39" s="29">
        <v>1350</v>
      </c>
      <c r="U39" s="29">
        <v>65</v>
      </c>
      <c r="V39" s="29">
        <v>140</v>
      </c>
      <c r="W39" s="29">
        <v>410</v>
      </c>
      <c r="X39" s="29" t="s">
        <v>194</v>
      </c>
      <c r="Y39" s="29" t="s">
        <v>195</v>
      </c>
      <c r="Z39" s="29"/>
    </row>
    <row r="40" s="3" customFormat="1" ht="205" customHeight="1" spans="1:26">
      <c r="A40" s="26" t="s">
        <v>45</v>
      </c>
      <c r="B40" s="18">
        <f t="shared" si="3"/>
        <v>36</v>
      </c>
      <c r="C40" s="29" t="s">
        <v>53</v>
      </c>
      <c r="D40" s="29" t="s">
        <v>196</v>
      </c>
      <c r="E40" s="29" t="s">
        <v>196</v>
      </c>
      <c r="F40" s="29" t="s">
        <v>197</v>
      </c>
      <c r="G40" s="29" t="s">
        <v>198</v>
      </c>
      <c r="H40" s="27" t="s">
        <v>199</v>
      </c>
      <c r="I40" s="29" t="s">
        <v>200</v>
      </c>
      <c r="J40" s="29" t="s">
        <v>192</v>
      </c>
      <c r="K40" s="29" t="s">
        <v>201</v>
      </c>
      <c r="L40" s="29" t="s">
        <v>202</v>
      </c>
      <c r="M40" s="29" t="s">
        <v>192</v>
      </c>
      <c r="N40" s="29" t="s">
        <v>203</v>
      </c>
      <c r="O40" s="29">
        <v>550</v>
      </c>
      <c r="P40" s="29">
        <v>550</v>
      </c>
      <c r="Q40" s="18">
        <v>0</v>
      </c>
      <c r="R40" s="29">
        <v>299</v>
      </c>
      <c r="S40" s="29">
        <v>23420</v>
      </c>
      <c r="T40" s="29">
        <v>91595</v>
      </c>
      <c r="U40" s="29">
        <v>85</v>
      </c>
      <c r="V40" s="29">
        <v>3750</v>
      </c>
      <c r="W40" s="29">
        <v>8560</v>
      </c>
      <c r="X40" s="29" t="s">
        <v>204</v>
      </c>
      <c r="Y40" s="29" t="s">
        <v>152</v>
      </c>
      <c r="Z40" s="29"/>
    </row>
    <row r="41" s="3" customFormat="1" ht="177" customHeight="1" spans="1:26">
      <c r="A41" s="26" t="s">
        <v>66</v>
      </c>
      <c r="B41" s="18">
        <f t="shared" si="3"/>
        <v>37</v>
      </c>
      <c r="C41" s="29" t="s">
        <v>53</v>
      </c>
      <c r="D41" s="29" t="s">
        <v>196</v>
      </c>
      <c r="E41" s="29" t="s">
        <v>196</v>
      </c>
      <c r="F41" s="29" t="s">
        <v>197</v>
      </c>
      <c r="G41" s="29" t="s">
        <v>198</v>
      </c>
      <c r="H41" s="27" t="s">
        <v>196</v>
      </c>
      <c r="I41" s="29" t="s">
        <v>200</v>
      </c>
      <c r="J41" s="29" t="s">
        <v>192</v>
      </c>
      <c r="K41" s="29" t="s">
        <v>201</v>
      </c>
      <c r="L41" s="29" t="s">
        <v>202</v>
      </c>
      <c r="M41" s="18" t="s">
        <v>50</v>
      </c>
      <c r="N41" s="29" t="s">
        <v>205</v>
      </c>
      <c r="O41" s="29">
        <v>140</v>
      </c>
      <c r="P41" s="29">
        <v>140</v>
      </c>
      <c r="Q41" s="18">
        <v>0</v>
      </c>
      <c r="R41" s="58">
        <v>200</v>
      </c>
      <c r="S41" s="58">
        <v>1334</v>
      </c>
      <c r="T41" s="58">
        <v>4666</v>
      </c>
      <c r="U41" s="58"/>
      <c r="V41" s="58">
        <v>1334</v>
      </c>
      <c r="W41" s="58">
        <v>4666</v>
      </c>
      <c r="X41" s="18" t="s">
        <v>206</v>
      </c>
      <c r="Y41" s="18" t="s">
        <v>206</v>
      </c>
      <c r="Z41" s="29"/>
    </row>
    <row r="42" s="3" customFormat="1" ht="43.2" spans="1:26">
      <c r="A42" s="26"/>
      <c r="B42" s="18">
        <f t="shared" si="3"/>
        <v>38</v>
      </c>
      <c r="C42" s="29" t="s">
        <v>67</v>
      </c>
      <c r="D42" s="29" t="s">
        <v>207</v>
      </c>
      <c r="E42" s="35" t="s">
        <v>208</v>
      </c>
      <c r="F42" s="29" t="s">
        <v>90</v>
      </c>
      <c r="G42" s="29" t="s">
        <v>209</v>
      </c>
      <c r="H42" s="36" t="s">
        <v>210</v>
      </c>
      <c r="I42" s="35" t="s">
        <v>200</v>
      </c>
      <c r="J42" s="35" t="s">
        <v>211</v>
      </c>
      <c r="K42" s="35">
        <v>2023.4</v>
      </c>
      <c r="L42" s="57">
        <v>2023.12</v>
      </c>
      <c r="M42" s="18" t="s">
        <v>50</v>
      </c>
      <c r="N42" s="35" t="s">
        <v>212</v>
      </c>
      <c r="O42" s="58">
        <v>14</v>
      </c>
      <c r="P42" s="58">
        <v>14</v>
      </c>
      <c r="Q42" s="18">
        <v>0</v>
      </c>
      <c r="R42" s="58">
        <v>2</v>
      </c>
      <c r="S42" s="58">
        <v>621</v>
      </c>
      <c r="T42" s="58">
        <v>2196</v>
      </c>
      <c r="U42" s="58">
        <v>1</v>
      </c>
      <c r="V42" s="58">
        <v>52</v>
      </c>
      <c r="W42" s="58">
        <v>130</v>
      </c>
      <c r="X42" s="35" t="s">
        <v>213</v>
      </c>
      <c r="Y42" s="35" t="s">
        <v>213</v>
      </c>
      <c r="Z42" s="35" t="s">
        <v>214</v>
      </c>
    </row>
    <row r="43" s="3" customFormat="1" ht="65" customHeight="1" spans="1:26">
      <c r="A43" s="26"/>
      <c r="B43" s="18">
        <f t="shared" si="3"/>
        <v>39</v>
      </c>
      <c r="C43" s="29" t="s">
        <v>67</v>
      </c>
      <c r="D43" s="29" t="s">
        <v>153</v>
      </c>
      <c r="E43" s="29" t="s">
        <v>154</v>
      </c>
      <c r="F43" s="29" t="s">
        <v>90</v>
      </c>
      <c r="G43" s="29" t="s">
        <v>215</v>
      </c>
      <c r="H43" s="36" t="s">
        <v>216</v>
      </c>
      <c r="I43" s="35" t="s">
        <v>49</v>
      </c>
      <c r="J43" s="35" t="s">
        <v>217</v>
      </c>
      <c r="K43" s="35">
        <v>2023.4</v>
      </c>
      <c r="L43" s="57">
        <v>2023.12</v>
      </c>
      <c r="M43" s="18" t="s">
        <v>50</v>
      </c>
      <c r="N43" s="18" t="s">
        <v>218</v>
      </c>
      <c r="O43" s="35">
        <v>53</v>
      </c>
      <c r="P43" s="35">
        <v>53</v>
      </c>
      <c r="Q43" s="18">
        <v>0</v>
      </c>
      <c r="R43" s="58">
        <v>3</v>
      </c>
      <c r="S43" s="58">
        <v>700</v>
      </c>
      <c r="T43" s="58">
        <v>2140</v>
      </c>
      <c r="U43" s="58">
        <v>1</v>
      </c>
      <c r="V43" s="58">
        <v>178</v>
      </c>
      <c r="W43" s="58">
        <v>623</v>
      </c>
      <c r="X43" s="18" t="s">
        <v>219</v>
      </c>
      <c r="Y43" s="18" t="s">
        <v>219</v>
      </c>
      <c r="Z43" s="35" t="s">
        <v>220</v>
      </c>
    </row>
    <row r="44" s="3" customFormat="1" ht="55" customHeight="1" spans="1:26">
      <c r="A44" s="26"/>
      <c r="B44" s="18">
        <f t="shared" si="3"/>
        <v>40</v>
      </c>
      <c r="C44" s="29" t="s">
        <v>33</v>
      </c>
      <c r="D44" s="18" t="s">
        <v>34</v>
      </c>
      <c r="E44" s="29" t="s">
        <v>221</v>
      </c>
      <c r="F44" s="29" t="s">
        <v>113</v>
      </c>
      <c r="G44" s="29" t="s">
        <v>222</v>
      </c>
      <c r="H44" s="36" t="s">
        <v>223</v>
      </c>
      <c r="I44" s="35" t="s">
        <v>49</v>
      </c>
      <c r="J44" s="58" t="s">
        <v>224</v>
      </c>
      <c r="K44" s="35">
        <v>2023.4</v>
      </c>
      <c r="L44" s="57">
        <v>2023.1</v>
      </c>
      <c r="M44" s="18" t="s">
        <v>50</v>
      </c>
      <c r="N44" s="35" t="s">
        <v>225</v>
      </c>
      <c r="O44" s="58">
        <v>13</v>
      </c>
      <c r="P44" s="58">
        <v>13</v>
      </c>
      <c r="Q44" s="18">
        <v>0</v>
      </c>
      <c r="R44" s="58">
        <v>1</v>
      </c>
      <c r="S44" s="58">
        <v>324</v>
      </c>
      <c r="T44" s="58">
        <v>1132</v>
      </c>
      <c r="U44" s="58"/>
      <c r="V44" s="58">
        <v>40</v>
      </c>
      <c r="W44" s="58">
        <v>112</v>
      </c>
      <c r="X44" s="18" t="s">
        <v>226</v>
      </c>
      <c r="Y44" s="18" t="s">
        <v>226</v>
      </c>
      <c r="Z44" s="35" t="s">
        <v>227</v>
      </c>
    </row>
    <row r="45" s="3" customFormat="1" ht="54" customHeight="1" spans="1:26">
      <c r="A45" s="26"/>
      <c r="B45" s="18">
        <f t="shared" ref="B45:B54" si="4">ROW()-4</f>
        <v>41</v>
      </c>
      <c r="C45" s="29" t="s">
        <v>33</v>
      </c>
      <c r="D45" s="29" t="s">
        <v>228</v>
      </c>
      <c r="E45" s="29" t="s">
        <v>229</v>
      </c>
      <c r="F45" s="29" t="s">
        <v>122</v>
      </c>
      <c r="G45" s="29" t="s">
        <v>230</v>
      </c>
      <c r="H45" s="36" t="s">
        <v>231</v>
      </c>
      <c r="I45" s="35" t="s">
        <v>49</v>
      </c>
      <c r="J45" s="35" t="s">
        <v>232</v>
      </c>
      <c r="K45" s="35">
        <v>2023.4</v>
      </c>
      <c r="L45" s="57">
        <v>2023.12</v>
      </c>
      <c r="M45" s="18" t="s">
        <v>50</v>
      </c>
      <c r="N45" s="35" t="s">
        <v>233</v>
      </c>
      <c r="O45" s="58">
        <v>30</v>
      </c>
      <c r="P45" s="58">
        <v>30</v>
      </c>
      <c r="Q45" s="18">
        <v>0</v>
      </c>
      <c r="R45" s="58">
        <v>2</v>
      </c>
      <c r="S45" s="58">
        <v>500</v>
      </c>
      <c r="T45" s="58">
        <v>1624</v>
      </c>
      <c r="U45" s="58"/>
      <c r="V45" s="58">
        <v>165</v>
      </c>
      <c r="W45" s="58">
        <v>496</v>
      </c>
      <c r="X45" s="18" t="s">
        <v>234</v>
      </c>
      <c r="Y45" s="18" t="s">
        <v>234</v>
      </c>
      <c r="Z45" s="35"/>
    </row>
    <row r="46" s="3" customFormat="1" ht="74" customHeight="1" spans="1:26">
      <c r="A46" s="26"/>
      <c r="B46" s="18">
        <f t="shared" si="4"/>
        <v>42</v>
      </c>
      <c r="C46" s="29" t="s">
        <v>67</v>
      </c>
      <c r="D46" s="29" t="s">
        <v>153</v>
      </c>
      <c r="E46" s="29" t="s">
        <v>154</v>
      </c>
      <c r="F46" s="29" t="s">
        <v>82</v>
      </c>
      <c r="G46" s="29" t="s">
        <v>235</v>
      </c>
      <c r="H46" s="27" t="s">
        <v>236</v>
      </c>
      <c r="I46" s="35" t="s">
        <v>49</v>
      </c>
      <c r="J46" s="18" t="s">
        <v>237</v>
      </c>
      <c r="K46" s="45">
        <v>45017</v>
      </c>
      <c r="L46" s="59">
        <v>45261</v>
      </c>
      <c r="M46" s="18" t="s">
        <v>50</v>
      </c>
      <c r="N46" s="18" t="s">
        <v>238</v>
      </c>
      <c r="O46" s="18">
        <v>35</v>
      </c>
      <c r="P46" s="18">
        <v>35</v>
      </c>
      <c r="Q46" s="18">
        <v>0</v>
      </c>
      <c r="R46" s="58">
        <v>2</v>
      </c>
      <c r="S46" s="58">
        <v>612</v>
      </c>
      <c r="T46" s="58">
        <v>2140</v>
      </c>
      <c r="U46" s="58"/>
      <c r="V46" s="58">
        <v>121</v>
      </c>
      <c r="W46" s="58">
        <v>423</v>
      </c>
      <c r="X46" s="18" t="s">
        <v>239</v>
      </c>
      <c r="Y46" s="18" t="s">
        <v>239</v>
      </c>
      <c r="Z46" s="35"/>
    </row>
    <row r="47" s="3" customFormat="1" ht="82" customHeight="1" spans="1:26">
      <c r="A47" s="26"/>
      <c r="B47" s="18">
        <f t="shared" si="4"/>
        <v>43</v>
      </c>
      <c r="C47" s="29" t="s">
        <v>67</v>
      </c>
      <c r="D47" s="29" t="s">
        <v>153</v>
      </c>
      <c r="E47" s="29" t="s">
        <v>154</v>
      </c>
      <c r="F47" s="29" t="s">
        <v>82</v>
      </c>
      <c r="G47" s="29" t="s">
        <v>240</v>
      </c>
      <c r="H47" s="27" t="s">
        <v>241</v>
      </c>
      <c r="I47" s="35" t="s">
        <v>180</v>
      </c>
      <c r="J47" s="18" t="s">
        <v>242</v>
      </c>
      <c r="K47" s="45">
        <v>45017</v>
      </c>
      <c r="L47" s="59">
        <v>45261</v>
      </c>
      <c r="M47" s="18" t="s">
        <v>50</v>
      </c>
      <c r="N47" s="18" t="s">
        <v>243</v>
      </c>
      <c r="O47" s="18">
        <v>15</v>
      </c>
      <c r="P47" s="18">
        <v>15</v>
      </c>
      <c r="Q47" s="18">
        <v>0</v>
      </c>
      <c r="R47" s="58">
        <v>1</v>
      </c>
      <c r="S47" s="58">
        <v>296</v>
      </c>
      <c r="T47" s="58">
        <v>1026</v>
      </c>
      <c r="U47" s="58"/>
      <c r="V47" s="58">
        <v>70</v>
      </c>
      <c r="W47" s="58">
        <v>215</v>
      </c>
      <c r="X47" s="18" t="s">
        <v>244</v>
      </c>
      <c r="Y47" s="18" t="s">
        <v>244</v>
      </c>
      <c r="Z47" s="35"/>
    </row>
    <row r="48" s="3" customFormat="1" ht="75" customHeight="1" spans="1:26">
      <c r="A48" s="26"/>
      <c r="B48" s="18">
        <f t="shared" si="4"/>
        <v>44</v>
      </c>
      <c r="C48" s="29" t="s">
        <v>67</v>
      </c>
      <c r="D48" s="29" t="s">
        <v>153</v>
      </c>
      <c r="E48" s="29" t="s">
        <v>154</v>
      </c>
      <c r="F48" s="29" t="s">
        <v>110</v>
      </c>
      <c r="G48" s="29" t="s">
        <v>245</v>
      </c>
      <c r="H48" s="27" t="s">
        <v>246</v>
      </c>
      <c r="I48" s="35" t="s">
        <v>49</v>
      </c>
      <c r="J48" s="18" t="s">
        <v>247</v>
      </c>
      <c r="K48" s="45">
        <v>45017</v>
      </c>
      <c r="L48" s="59">
        <v>45261</v>
      </c>
      <c r="M48" s="18" t="s">
        <v>50</v>
      </c>
      <c r="N48" s="18" t="s">
        <v>248</v>
      </c>
      <c r="O48" s="18">
        <v>24</v>
      </c>
      <c r="P48" s="18">
        <v>24</v>
      </c>
      <c r="Q48" s="18">
        <v>0</v>
      </c>
      <c r="R48" s="58">
        <v>1</v>
      </c>
      <c r="S48" s="58">
        <v>300</v>
      </c>
      <c r="T48" s="58">
        <v>1320</v>
      </c>
      <c r="U48" s="58">
        <v>1</v>
      </c>
      <c r="V48" s="58">
        <v>83</v>
      </c>
      <c r="W48" s="58">
        <v>290</v>
      </c>
      <c r="X48" s="18" t="s">
        <v>249</v>
      </c>
      <c r="Y48" s="18" t="s">
        <v>249</v>
      </c>
      <c r="Z48" s="35"/>
    </row>
    <row r="49" s="3" customFormat="1" ht="58" customHeight="1" spans="1:26">
      <c r="A49" s="26"/>
      <c r="B49" s="18">
        <f t="shared" si="4"/>
        <v>45</v>
      </c>
      <c r="C49" s="29" t="s">
        <v>33</v>
      </c>
      <c r="D49" s="18" t="s">
        <v>34</v>
      </c>
      <c r="E49" s="18" t="s">
        <v>250</v>
      </c>
      <c r="F49" s="29" t="s">
        <v>125</v>
      </c>
      <c r="G49" s="29" t="s">
        <v>251</v>
      </c>
      <c r="H49" s="27" t="s">
        <v>252</v>
      </c>
      <c r="I49" s="35" t="s">
        <v>49</v>
      </c>
      <c r="J49" s="18" t="s">
        <v>253</v>
      </c>
      <c r="K49" s="45">
        <v>45017</v>
      </c>
      <c r="L49" s="59">
        <v>45261</v>
      </c>
      <c r="M49" s="18" t="s">
        <v>50</v>
      </c>
      <c r="N49" s="18" t="s">
        <v>254</v>
      </c>
      <c r="O49" s="18">
        <v>16</v>
      </c>
      <c r="P49" s="18">
        <v>16</v>
      </c>
      <c r="Q49" s="18">
        <v>0</v>
      </c>
      <c r="R49" s="58">
        <v>1</v>
      </c>
      <c r="S49" s="58">
        <v>296</v>
      </c>
      <c r="T49" s="58">
        <v>1036</v>
      </c>
      <c r="U49" s="58">
        <v>1</v>
      </c>
      <c r="V49" s="58">
        <v>81</v>
      </c>
      <c r="W49" s="58">
        <v>246</v>
      </c>
      <c r="X49" s="18" t="s">
        <v>226</v>
      </c>
      <c r="Y49" s="18" t="s">
        <v>226</v>
      </c>
      <c r="Z49" s="35"/>
    </row>
    <row r="50" s="3" customFormat="1" ht="62" customHeight="1" spans="1:26">
      <c r="A50" s="26"/>
      <c r="B50" s="18">
        <f t="shared" si="4"/>
        <v>46</v>
      </c>
      <c r="C50" s="18" t="s">
        <v>67</v>
      </c>
      <c r="D50" s="29" t="s">
        <v>80</v>
      </c>
      <c r="E50" s="31" t="s">
        <v>139</v>
      </c>
      <c r="F50" s="29" t="s">
        <v>90</v>
      </c>
      <c r="G50" s="31" t="s">
        <v>255</v>
      </c>
      <c r="H50" s="27" t="s">
        <v>256</v>
      </c>
      <c r="I50" s="60" t="s">
        <v>49</v>
      </c>
      <c r="J50" s="31" t="s">
        <v>257</v>
      </c>
      <c r="K50" s="31" t="s">
        <v>258</v>
      </c>
      <c r="L50" s="31">
        <v>2023.12</v>
      </c>
      <c r="M50" s="31" t="s">
        <v>259</v>
      </c>
      <c r="N50" s="18" t="s">
        <v>260</v>
      </c>
      <c r="O50" s="37">
        <v>6.8</v>
      </c>
      <c r="P50" s="37">
        <v>6.8</v>
      </c>
      <c r="Q50" s="18">
        <v>0</v>
      </c>
      <c r="R50" s="75">
        <v>1</v>
      </c>
      <c r="S50" s="76">
        <v>1</v>
      </c>
      <c r="T50" s="77">
        <v>6</v>
      </c>
      <c r="U50" s="75">
        <v>1</v>
      </c>
      <c r="V50" s="76">
        <v>6</v>
      </c>
      <c r="W50" s="77">
        <v>21</v>
      </c>
      <c r="X50" s="18" t="s">
        <v>261</v>
      </c>
      <c r="Y50" s="31" t="s">
        <v>262</v>
      </c>
      <c r="Z50" s="90"/>
    </row>
    <row r="51" s="3" customFormat="1" ht="62" customHeight="1" spans="1:26">
      <c r="A51" s="26"/>
      <c r="B51" s="18">
        <f t="shared" si="4"/>
        <v>47</v>
      </c>
      <c r="C51" s="18" t="s">
        <v>67</v>
      </c>
      <c r="D51" s="29" t="s">
        <v>80</v>
      </c>
      <c r="E51" s="31" t="s">
        <v>139</v>
      </c>
      <c r="F51" s="29" t="s">
        <v>113</v>
      </c>
      <c r="G51" s="31" t="s">
        <v>263</v>
      </c>
      <c r="H51" s="27" t="s">
        <v>264</v>
      </c>
      <c r="I51" s="60" t="s">
        <v>49</v>
      </c>
      <c r="J51" s="31" t="s">
        <v>265</v>
      </c>
      <c r="K51" s="31" t="s">
        <v>258</v>
      </c>
      <c r="L51" s="31">
        <v>2023.12</v>
      </c>
      <c r="M51" s="31" t="s">
        <v>259</v>
      </c>
      <c r="N51" s="37" t="s">
        <v>266</v>
      </c>
      <c r="O51" s="37">
        <v>6.8</v>
      </c>
      <c r="P51" s="37">
        <v>6.8</v>
      </c>
      <c r="Q51" s="18">
        <v>0</v>
      </c>
      <c r="R51" s="75">
        <v>1</v>
      </c>
      <c r="S51" s="76">
        <v>1</v>
      </c>
      <c r="T51" s="77">
        <v>6</v>
      </c>
      <c r="U51" s="75">
        <v>1</v>
      </c>
      <c r="V51" s="76">
        <v>6</v>
      </c>
      <c r="W51" s="77">
        <v>22</v>
      </c>
      <c r="X51" s="31" t="s">
        <v>267</v>
      </c>
      <c r="Y51" s="31" t="s">
        <v>262</v>
      </c>
      <c r="Z51" s="90"/>
    </row>
    <row r="52" s="3" customFormat="1" ht="62" customHeight="1" spans="1:26">
      <c r="A52" s="26"/>
      <c r="B52" s="18">
        <f t="shared" si="4"/>
        <v>48</v>
      </c>
      <c r="C52" s="18" t="s">
        <v>67</v>
      </c>
      <c r="D52" s="29" t="s">
        <v>80</v>
      </c>
      <c r="E52" s="31" t="s">
        <v>139</v>
      </c>
      <c r="F52" s="29" t="s">
        <v>113</v>
      </c>
      <c r="G52" s="31" t="s">
        <v>268</v>
      </c>
      <c r="H52" s="27" t="s">
        <v>269</v>
      </c>
      <c r="I52" s="60" t="s">
        <v>49</v>
      </c>
      <c r="J52" s="31" t="s">
        <v>270</v>
      </c>
      <c r="K52" s="31" t="s">
        <v>258</v>
      </c>
      <c r="L52" s="31">
        <v>2023.12</v>
      </c>
      <c r="M52" s="31" t="s">
        <v>259</v>
      </c>
      <c r="N52" s="37" t="s">
        <v>271</v>
      </c>
      <c r="O52" s="37">
        <v>8.6</v>
      </c>
      <c r="P52" s="37">
        <v>8.6</v>
      </c>
      <c r="Q52" s="18">
        <v>0</v>
      </c>
      <c r="R52" s="75">
        <v>1</v>
      </c>
      <c r="S52" s="76">
        <v>1</v>
      </c>
      <c r="T52" s="77">
        <v>6</v>
      </c>
      <c r="U52" s="75">
        <v>1</v>
      </c>
      <c r="V52" s="76">
        <v>6</v>
      </c>
      <c r="W52" s="77">
        <v>21</v>
      </c>
      <c r="X52" s="31" t="s">
        <v>267</v>
      </c>
      <c r="Y52" s="31" t="s">
        <v>262</v>
      </c>
      <c r="Z52" s="90"/>
    </row>
    <row r="53" s="3" customFormat="1" ht="62" customHeight="1" spans="1:26">
      <c r="A53" s="26"/>
      <c r="B53" s="18">
        <f t="shared" si="4"/>
        <v>49</v>
      </c>
      <c r="C53" s="18" t="s">
        <v>67</v>
      </c>
      <c r="D53" s="29" t="s">
        <v>80</v>
      </c>
      <c r="E53" s="31" t="s">
        <v>139</v>
      </c>
      <c r="F53" s="29" t="s">
        <v>104</v>
      </c>
      <c r="G53" s="31" t="s">
        <v>272</v>
      </c>
      <c r="H53" s="27" t="s">
        <v>273</v>
      </c>
      <c r="I53" s="60" t="s">
        <v>49</v>
      </c>
      <c r="J53" s="18" t="s">
        <v>274</v>
      </c>
      <c r="K53" s="31" t="s">
        <v>258</v>
      </c>
      <c r="L53" s="31">
        <v>2023.12</v>
      </c>
      <c r="M53" s="31" t="s">
        <v>259</v>
      </c>
      <c r="N53" s="18" t="s">
        <v>275</v>
      </c>
      <c r="O53" s="37">
        <v>6.8</v>
      </c>
      <c r="P53" s="37">
        <v>6.8</v>
      </c>
      <c r="Q53" s="18">
        <v>0</v>
      </c>
      <c r="R53" s="75">
        <v>1</v>
      </c>
      <c r="S53" s="76">
        <v>1</v>
      </c>
      <c r="T53" s="77">
        <v>6</v>
      </c>
      <c r="U53" s="75">
        <v>1</v>
      </c>
      <c r="V53" s="76">
        <v>6</v>
      </c>
      <c r="W53" s="77">
        <v>25</v>
      </c>
      <c r="X53" s="18" t="s">
        <v>261</v>
      </c>
      <c r="Y53" s="18" t="s">
        <v>261</v>
      </c>
      <c r="Z53" s="90"/>
    </row>
    <row r="54" s="3" customFormat="1" ht="65" customHeight="1" spans="1:26">
      <c r="A54" s="26"/>
      <c r="B54" s="18">
        <f t="shared" si="4"/>
        <v>50</v>
      </c>
      <c r="C54" s="18" t="s">
        <v>67</v>
      </c>
      <c r="D54" s="29" t="s">
        <v>80</v>
      </c>
      <c r="E54" s="31" t="s">
        <v>139</v>
      </c>
      <c r="F54" s="37" t="s">
        <v>122</v>
      </c>
      <c r="G54" s="31" t="s">
        <v>276</v>
      </c>
      <c r="H54" s="27" t="s">
        <v>277</v>
      </c>
      <c r="I54" s="60" t="s">
        <v>49</v>
      </c>
      <c r="J54" s="47" t="s">
        <v>278</v>
      </c>
      <c r="K54" s="31" t="s">
        <v>258</v>
      </c>
      <c r="L54" s="31">
        <v>2023.12</v>
      </c>
      <c r="M54" s="31" t="s">
        <v>259</v>
      </c>
      <c r="N54" s="18" t="s">
        <v>275</v>
      </c>
      <c r="O54" s="37">
        <v>6.8</v>
      </c>
      <c r="P54" s="37">
        <v>6.8</v>
      </c>
      <c r="Q54" s="18">
        <v>0</v>
      </c>
      <c r="R54" s="75">
        <v>1</v>
      </c>
      <c r="S54" s="76">
        <v>1</v>
      </c>
      <c r="T54" s="77">
        <v>6</v>
      </c>
      <c r="U54" s="75">
        <v>1</v>
      </c>
      <c r="V54" s="76">
        <v>6</v>
      </c>
      <c r="W54" s="77">
        <v>30</v>
      </c>
      <c r="X54" s="18" t="s">
        <v>261</v>
      </c>
      <c r="Y54" s="18" t="s">
        <v>261</v>
      </c>
      <c r="Z54" s="90"/>
    </row>
    <row r="55" s="3" customFormat="1" ht="65" customHeight="1" spans="1:26">
      <c r="A55" s="26"/>
      <c r="B55" s="18">
        <f t="shared" ref="B55:B64" si="5">ROW()-4</f>
        <v>51</v>
      </c>
      <c r="C55" s="18" t="s">
        <v>67</v>
      </c>
      <c r="D55" s="29" t="s">
        <v>80</v>
      </c>
      <c r="E55" s="31" t="s">
        <v>139</v>
      </c>
      <c r="F55" s="37" t="s">
        <v>93</v>
      </c>
      <c r="G55" s="18" t="s">
        <v>279</v>
      </c>
      <c r="H55" s="27" t="s">
        <v>280</v>
      </c>
      <c r="I55" s="60" t="s">
        <v>49</v>
      </c>
      <c r="J55" s="18" t="s">
        <v>279</v>
      </c>
      <c r="K55" s="31" t="s">
        <v>258</v>
      </c>
      <c r="L55" s="31">
        <v>2023.12</v>
      </c>
      <c r="M55" s="31" t="s">
        <v>259</v>
      </c>
      <c r="N55" s="37" t="s">
        <v>281</v>
      </c>
      <c r="O55" s="37">
        <v>6.8</v>
      </c>
      <c r="P55" s="37">
        <v>6.8</v>
      </c>
      <c r="Q55" s="18">
        <v>0</v>
      </c>
      <c r="R55" s="75">
        <v>1</v>
      </c>
      <c r="S55" s="76">
        <v>1</v>
      </c>
      <c r="T55" s="77">
        <v>6</v>
      </c>
      <c r="U55" s="75">
        <v>1</v>
      </c>
      <c r="V55" s="76">
        <v>6</v>
      </c>
      <c r="W55" s="77">
        <v>22</v>
      </c>
      <c r="X55" s="31" t="s">
        <v>267</v>
      </c>
      <c r="Y55" s="31" t="s">
        <v>262</v>
      </c>
      <c r="Z55" s="90"/>
    </row>
    <row r="56" s="3" customFormat="1" ht="65" customHeight="1" spans="1:26">
      <c r="A56" s="26"/>
      <c r="B56" s="18">
        <f t="shared" si="5"/>
        <v>52</v>
      </c>
      <c r="C56" s="18" t="s">
        <v>67</v>
      </c>
      <c r="D56" s="29" t="s">
        <v>80</v>
      </c>
      <c r="E56" s="31" t="s">
        <v>139</v>
      </c>
      <c r="F56" s="37" t="s">
        <v>93</v>
      </c>
      <c r="G56" s="31" t="s">
        <v>282</v>
      </c>
      <c r="H56" s="27" t="s">
        <v>283</v>
      </c>
      <c r="I56" s="60" t="s">
        <v>49</v>
      </c>
      <c r="J56" s="37" t="s">
        <v>284</v>
      </c>
      <c r="K56" s="31" t="s">
        <v>258</v>
      </c>
      <c r="L56" s="31">
        <v>2023.12</v>
      </c>
      <c r="M56" s="31" t="s">
        <v>259</v>
      </c>
      <c r="N56" s="18" t="s">
        <v>260</v>
      </c>
      <c r="O56" s="37">
        <v>6.8</v>
      </c>
      <c r="P56" s="37">
        <v>6.8</v>
      </c>
      <c r="Q56" s="18">
        <v>0</v>
      </c>
      <c r="R56" s="75">
        <v>1</v>
      </c>
      <c r="S56" s="76">
        <v>1</v>
      </c>
      <c r="T56" s="77">
        <v>6</v>
      </c>
      <c r="U56" s="75">
        <v>1</v>
      </c>
      <c r="V56" s="76">
        <v>6</v>
      </c>
      <c r="W56" s="77">
        <v>24</v>
      </c>
      <c r="X56" s="18" t="s">
        <v>261</v>
      </c>
      <c r="Y56" s="31" t="s">
        <v>262</v>
      </c>
      <c r="Z56" s="90"/>
    </row>
    <row r="57" s="3" customFormat="1" ht="65" customHeight="1" spans="1:26">
      <c r="A57" s="26"/>
      <c r="B57" s="18">
        <f t="shared" si="5"/>
        <v>53</v>
      </c>
      <c r="C57" s="18" t="s">
        <v>67</v>
      </c>
      <c r="D57" s="29" t="s">
        <v>80</v>
      </c>
      <c r="E57" s="31" t="s">
        <v>139</v>
      </c>
      <c r="F57" s="37" t="s">
        <v>93</v>
      </c>
      <c r="G57" s="18" t="s">
        <v>279</v>
      </c>
      <c r="H57" s="27" t="s">
        <v>285</v>
      </c>
      <c r="I57" s="60" t="s">
        <v>49</v>
      </c>
      <c r="J57" s="18" t="s">
        <v>279</v>
      </c>
      <c r="K57" s="31" t="s">
        <v>258</v>
      </c>
      <c r="L57" s="31">
        <v>2023.12</v>
      </c>
      <c r="M57" s="31" t="s">
        <v>259</v>
      </c>
      <c r="N57" s="37" t="s">
        <v>281</v>
      </c>
      <c r="O57" s="37">
        <v>6.8</v>
      </c>
      <c r="P57" s="37">
        <v>6.8</v>
      </c>
      <c r="Q57" s="18">
        <v>0</v>
      </c>
      <c r="R57" s="75">
        <v>1</v>
      </c>
      <c r="S57" s="76">
        <v>1</v>
      </c>
      <c r="T57" s="77">
        <v>6</v>
      </c>
      <c r="U57" s="75">
        <v>1</v>
      </c>
      <c r="V57" s="76">
        <v>6</v>
      </c>
      <c r="W57" s="77">
        <v>27</v>
      </c>
      <c r="X57" s="31" t="s">
        <v>267</v>
      </c>
      <c r="Y57" s="31" t="s">
        <v>262</v>
      </c>
      <c r="Z57" s="90"/>
    </row>
    <row r="58" s="3" customFormat="1" ht="65" customHeight="1" spans="1:26">
      <c r="A58" s="26"/>
      <c r="B58" s="18">
        <f t="shared" si="5"/>
        <v>54</v>
      </c>
      <c r="C58" s="18" t="s">
        <v>67</v>
      </c>
      <c r="D58" s="29" t="s">
        <v>80</v>
      </c>
      <c r="E58" s="31" t="s">
        <v>139</v>
      </c>
      <c r="F58" s="37" t="s">
        <v>93</v>
      </c>
      <c r="G58" s="18" t="s">
        <v>279</v>
      </c>
      <c r="H58" s="27" t="s">
        <v>286</v>
      </c>
      <c r="I58" s="60" t="s">
        <v>49</v>
      </c>
      <c r="J58" s="18" t="s">
        <v>279</v>
      </c>
      <c r="K58" s="31" t="s">
        <v>258</v>
      </c>
      <c r="L58" s="31">
        <v>2023.12</v>
      </c>
      <c r="M58" s="31" t="s">
        <v>259</v>
      </c>
      <c r="N58" s="37" t="s">
        <v>271</v>
      </c>
      <c r="O58" s="37">
        <v>6.8</v>
      </c>
      <c r="P58" s="37">
        <v>6.8</v>
      </c>
      <c r="Q58" s="18">
        <v>0</v>
      </c>
      <c r="R58" s="75">
        <v>1</v>
      </c>
      <c r="S58" s="76">
        <v>1</v>
      </c>
      <c r="T58" s="77">
        <v>6</v>
      </c>
      <c r="U58" s="75">
        <v>1</v>
      </c>
      <c r="V58" s="76">
        <v>6</v>
      </c>
      <c r="W58" s="77">
        <v>23</v>
      </c>
      <c r="X58" s="31" t="s">
        <v>267</v>
      </c>
      <c r="Y58" s="31" t="s">
        <v>262</v>
      </c>
      <c r="Z58" s="90"/>
    </row>
    <row r="59" s="3" customFormat="1" ht="65" customHeight="1" spans="1:26">
      <c r="A59" s="26"/>
      <c r="B59" s="18">
        <f t="shared" si="5"/>
        <v>55</v>
      </c>
      <c r="C59" s="18" t="s">
        <v>67</v>
      </c>
      <c r="D59" s="29" t="s">
        <v>80</v>
      </c>
      <c r="E59" s="31" t="s">
        <v>139</v>
      </c>
      <c r="F59" s="37" t="s">
        <v>93</v>
      </c>
      <c r="G59" s="18" t="s">
        <v>279</v>
      </c>
      <c r="H59" s="27" t="s">
        <v>287</v>
      </c>
      <c r="I59" s="60" t="s">
        <v>49</v>
      </c>
      <c r="J59" s="18" t="s">
        <v>279</v>
      </c>
      <c r="K59" s="31" t="s">
        <v>258</v>
      </c>
      <c r="L59" s="31">
        <v>2023.12</v>
      </c>
      <c r="M59" s="31" t="s">
        <v>259</v>
      </c>
      <c r="N59" s="37" t="s">
        <v>281</v>
      </c>
      <c r="O59" s="37">
        <v>6.8</v>
      </c>
      <c r="P59" s="37">
        <v>6.8</v>
      </c>
      <c r="Q59" s="18">
        <v>0</v>
      </c>
      <c r="R59" s="75">
        <v>1</v>
      </c>
      <c r="S59" s="76">
        <v>1</v>
      </c>
      <c r="T59" s="77">
        <v>6</v>
      </c>
      <c r="U59" s="75">
        <v>1</v>
      </c>
      <c r="V59" s="76">
        <v>6</v>
      </c>
      <c r="W59" s="77">
        <v>22</v>
      </c>
      <c r="X59" s="31" t="s">
        <v>267</v>
      </c>
      <c r="Y59" s="31" t="s">
        <v>262</v>
      </c>
      <c r="Z59" s="90"/>
    </row>
    <row r="60" s="6" customFormat="1" ht="65" customHeight="1" spans="1:27">
      <c r="A60" s="26"/>
      <c r="B60" s="18">
        <f t="shared" si="5"/>
        <v>56</v>
      </c>
      <c r="C60" s="18" t="s">
        <v>67</v>
      </c>
      <c r="D60" s="29" t="s">
        <v>80</v>
      </c>
      <c r="E60" s="31" t="s">
        <v>139</v>
      </c>
      <c r="F60" s="31" t="s">
        <v>36</v>
      </c>
      <c r="G60" s="31" t="s">
        <v>288</v>
      </c>
      <c r="H60" s="27" t="s">
        <v>289</v>
      </c>
      <c r="I60" s="60" t="s">
        <v>49</v>
      </c>
      <c r="J60" s="31" t="s">
        <v>290</v>
      </c>
      <c r="K60" s="31" t="s">
        <v>258</v>
      </c>
      <c r="L60" s="31">
        <v>2023.12</v>
      </c>
      <c r="M60" s="31" t="s">
        <v>259</v>
      </c>
      <c r="N60" s="37" t="s">
        <v>291</v>
      </c>
      <c r="O60" s="37">
        <v>6.8</v>
      </c>
      <c r="P60" s="37">
        <v>6.8</v>
      </c>
      <c r="Q60" s="18">
        <v>0</v>
      </c>
      <c r="R60" s="31">
        <v>1</v>
      </c>
      <c r="S60" s="78">
        <v>1</v>
      </c>
      <c r="T60" s="77">
        <v>6</v>
      </c>
      <c r="U60" s="31">
        <v>1</v>
      </c>
      <c r="V60" s="78">
        <v>6</v>
      </c>
      <c r="W60" s="77">
        <v>21</v>
      </c>
      <c r="X60" s="31" t="s">
        <v>267</v>
      </c>
      <c r="Y60" s="31" t="s">
        <v>262</v>
      </c>
      <c r="Z60" s="31"/>
      <c r="AA60" s="3"/>
    </row>
    <row r="61" s="6" customFormat="1" ht="65" customHeight="1" spans="1:27">
      <c r="A61" s="26"/>
      <c r="B61" s="18">
        <f t="shared" si="5"/>
        <v>57</v>
      </c>
      <c r="C61" s="18" t="s">
        <v>67</v>
      </c>
      <c r="D61" s="29" t="s">
        <v>80</v>
      </c>
      <c r="E61" s="31" t="s">
        <v>139</v>
      </c>
      <c r="F61" s="31" t="s">
        <v>104</v>
      </c>
      <c r="G61" s="31" t="s">
        <v>292</v>
      </c>
      <c r="H61" s="27" t="s">
        <v>293</v>
      </c>
      <c r="I61" s="60" t="s">
        <v>49</v>
      </c>
      <c r="J61" s="31" t="s">
        <v>294</v>
      </c>
      <c r="K61" s="31" t="s">
        <v>258</v>
      </c>
      <c r="L61" s="31">
        <v>2023.12</v>
      </c>
      <c r="M61" s="31" t="s">
        <v>259</v>
      </c>
      <c r="N61" s="37" t="s">
        <v>291</v>
      </c>
      <c r="O61" s="37">
        <v>6.8</v>
      </c>
      <c r="P61" s="37">
        <v>6.8</v>
      </c>
      <c r="Q61" s="18">
        <v>0</v>
      </c>
      <c r="R61" s="31">
        <v>1</v>
      </c>
      <c r="S61" s="78">
        <v>1</v>
      </c>
      <c r="T61" s="77">
        <v>6</v>
      </c>
      <c r="U61" s="31">
        <v>1</v>
      </c>
      <c r="V61" s="78">
        <v>6</v>
      </c>
      <c r="W61" s="77">
        <v>30</v>
      </c>
      <c r="X61" s="31" t="s">
        <v>267</v>
      </c>
      <c r="Y61" s="31" t="s">
        <v>262</v>
      </c>
      <c r="Z61" s="31"/>
      <c r="AA61" s="3"/>
    </row>
    <row r="62" s="6" customFormat="1" ht="65" customHeight="1" spans="1:27">
      <c r="A62" s="26"/>
      <c r="B62" s="18">
        <f t="shared" si="5"/>
        <v>58</v>
      </c>
      <c r="C62" s="18" t="s">
        <v>67</v>
      </c>
      <c r="D62" s="29" t="s">
        <v>80</v>
      </c>
      <c r="E62" s="31" t="s">
        <v>139</v>
      </c>
      <c r="F62" s="31" t="s">
        <v>104</v>
      </c>
      <c r="G62" s="31" t="s">
        <v>295</v>
      </c>
      <c r="H62" s="27" t="s">
        <v>296</v>
      </c>
      <c r="I62" s="60" t="s">
        <v>49</v>
      </c>
      <c r="J62" s="31" t="s">
        <v>297</v>
      </c>
      <c r="K62" s="31" t="s">
        <v>258</v>
      </c>
      <c r="L62" s="31">
        <v>2023.12</v>
      </c>
      <c r="M62" s="31" t="s">
        <v>259</v>
      </c>
      <c r="N62" s="37" t="s">
        <v>291</v>
      </c>
      <c r="O62" s="37">
        <v>6.8</v>
      </c>
      <c r="P62" s="37">
        <v>6.8</v>
      </c>
      <c r="Q62" s="18">
        <v>0</v>
      </c>
      <c r="R62" s="31">
        <v>1</v>
      </c>
      <c r="S62" s="78">
        <v>1</v>
      </c>
      <c r="T62" s="77">
        <v>6</v>
      </c>
      <c r="U62" s="31">
        <v>1</v>
      </c>
      <c r="V62" s="78">
        <v>6</v>
      </c>
      <c r="W62" s="77">
        <v>28</v>
      </c>
      <c r="X62" s="31" t="s">
        <v>267</v>
      </c>
      <c r="Y62" s="31" t="s">
        <v>262</v>
      </c>
      <c r="Z62" s="31"/>
      <c r="AA62" s="3"/>
    </row>
    <row r="63" s="6" customFormat="1" ht="65" customHeight="1" spans="1:27">
      <c r="A63" s="26"/>
      <c r="B63" s="18">
        <f t="shared" si="5"/>
        <v>59</v>
      </c>
      <c r="C63" s="18" t="s">
        <v>67</v>
      </c>
      <c r="D63" s="29" t="s">
        <v>80</v>
      </c>
      <c r="E63" s="31" t="s">
        <v>139</v>
      </c>
      <c r="F63" s="31" t="s">
        <v>104</v>
      </c>
      <c r="G63" s="31" t="s">
        <v>292</v>
      </c>
      <c r="H63" s="27" t="s">
        <v>298</v>
      </c>
      <c r="I63" s="60" t="s">
        <v>49</v>
      </c>
      <c r="J63" s="31" t="s">
        <v>299</v>
      </c>
      <c r="K63" s="31" t="s">
        <v>258</v>
      </c>
      <c r="L63" s="31">
        <v>2023.12</v>
      </c>
      <c r="M63" s="31" t="s">
        <v>259</v>
      </c>
      <c r="N63" s="37" t="s">
        <v>291</v>
      </c>
      <c r="O63" s="37">
        <v>6.8</v>
      </c>
      <c r="P63" s="37">
        <v>6.8</v>
      </c>
      <c r="Q63" s="18">
        <v>0</v>
      </c>
      <c r="R63" s="31">
        <v>1</v>
      </c>
      <c r="S63" s="78">
        <v>1</v>
      </c>
      <c r="T63" s="77">
        <v>6</v>
      </c>
      <c r="U63" s="31">
        <v>1</v>
      </c>
      <c r="V63" s="78">
        <v>6</v>
      </c>
      <c r="W63" s="77">
        <v>35</v>
      </c>
      <c r="X63" s="18" t="s">
        <v>261</v>
      </c>
      <c r="Y63" s="18" t="s">
        <v>261</v>
      </c>
      <c r="Z63" s="31"/>
      <c r="AA63" s="3"/>
    </row>
    <row r="64" s="3" customFormat="1" ht="99" customHeight="1" spans="1:26">
      <c r="A64" s="26"/>
      <c r="B64" s="18">
        <f t="shared" si="5"/>
        <v>60</v>
      </c>
      <c r="C64" s="18" t="s">
        <v>67</v>
      </c>
      <c r="D64" s="29" t="s">
        <v>80</v>
      </c>
      <c r="E64" s="31" t="s">
        <v>139</v>
      </c>
      <c r="F64" s="29" t="s">
        <v>90</v>
      </c>
      <c r="G64" s="29" t="s">
        <v>300</v>
      </c>
      <c r="H64" s="27" t="s">
        <v>301</v>
      </c>
      <c r="I64" s="61" t="s">
        <v>302</v>
      </c>
      <c r="J64" s="29" t="s">
        <v>303</v>
      </c>
      <c r="K64" s="58">
        <v>2023.3</v>
      </c>
      <c r="L64" s="58">
        <v>2023.12</v>
      </c>
      <c r="M64" s="61" t="s">
        <v>304</v>
      </c>
      <c r="N64" s="62" t="s">
        <v>305</v>
      </c>
      <c r="O64" s="63">
        <v>10</v>
      </c>
      <c r="P64" s="63">
        <v>10</v>
      </c>
      <c r="Q64" s="18">
        <v>0</v>
      </c>
      <c r="R64" s="79">
        <v>1</v>
      </c>
      <c r="S64" s="79">
        <v>3</v>
      </c>
      <c r="T64" s="80">
        <v>10</v>
      </c>
      <c r="U64" s="79">
        <v>1</v>
      </c>
      <c r="V64" s="79">
        <v>3</v>
      </c>
      <c r="W64" s="79">
        <v>10</v>
      </c>
      <c r="X64" s="18" t="s">
        <v>306</v>
      </c>
      <c r="Y64" s="18" t="s">
        <v>307</v>
      </c>
      <c r="Z64" s="58"/>
    </row>
    <row r="65" s="3" customFormat="1" ht="87" customHeight="1" spans="1:26">
      <c r="A65" s="26"/>
      <c r="B65" s="18">
        <f t="shared" ref="B65:B74" si="6">ROW()-4</f>
        <v>61</v>
      </c>
      <c r="C65" s="18" t="s">
        <v>67</v>
      </c>
      <c r="D65" s="29" t="s">
        <v>80</v>
      </c>
      <c r="E65" s="31" t="s">
        <v>139</v>
      </c>
      <c r="F65" s="29" t="s">
        <v>90</v>
      </c>
      <c r="G65" s="29" t="s">
        <v>308</v>
      </c>
      <c r="H65" s="27" t="s">
        <v>309</v>
      </c>
      <c r="I65" s="61" t="s">
        <v>302</v>
      </c>
      <c r="J65" s="29" t="s">
        <v>310</v>
      </c>
      <c r="K65" s="58">
        <v>2023.3</v>
      </c>
      <c r="L65" s="58">
        <v>2023.12</v>
      </c>
      <c r="M65" s="61" t="s">
        <v>304</v>
      </c>
      <c r="N65" s="62" t="s">
        <v>311</v>
      </c>
      <c r="O65" s="63">
        <v>10</v>
      </c>
      <c r="P65" s="63">
        <v>10</v>
      </c>
      <c r="Q65" s="18">
        <v>0</v>
      </c>
      <c r="R65" s="79">
        <v>1</v>
      </c>
      <c r="S65" s="79">
        <v>3</v>
      </c>
      <c r="T65" s="80">
        <v>10</v>
      </c>
      <c r="U65" s="79">
        <v>1</v>
      </c>
      <c r="V65" s="79">
        <v>3</v>
      </c>
      <c r="W65" s="79">
        <v>10</v>
      </c>
      <c r="X65" s="18" t="s">
        <v>312</v>
      </c>
      <c r="Y65" s="18" t="s">
        <v>307</v>
      </c>
      <c r="Z65" s="58"/>
    </row>
    <row r="66" s="3" customFormat="1" ht="99" customHeight="1" spans="1:26">
      <c r="A66" s="26"/>
      <c r="B66" s="18">
        <f t="shared" si="6"/>
        <v>62</v>
      </c>
      <c r="C66" s="18" t="s">
        <v>67</v>
      </c>
      <c r="D66" s="29" t="s">
        <v>80</v>
      </c>
      <c r="E66" s="31" t="s">
        <v>139</v>
      </c>
      <c r="F66" s="29" t="s">
        <v>122</v>
      </c>
      <c r="G66" s="29" t="s">
        <v>313</v>
      </c>
      <c r="H66" s="27" t="s">
        <v>314</v>
      </c>
      <c r="I66" s="61" t="s">
        <v>302</v>
      </c>
      <c r="J66" s="29" t="s">
        <v>315</v>
      </c>
      <c r="K66" s="58">
        <v>2023.3</v>
      </c>
      <c r="L66" s="58">
        <v>2023.12</v>
      </c>
      <c r="M66" s="61" t="s">
        <v>304</v>
      </c>
      <c r="N66" s="62" t="s">
        <v>316</v>
      </c>
      <c r="O66" s="63">
        <v>15</v>
      </c>
      <c r="P66" s="63">
        <v>15</v>
      </c>
      <c r="Q66" s="18">
        <v>0</v>
      </c>
      <c r="R66" s="79">
        <v>1</v>
      </c>
      <c r="S66" s="79">
        <v>5</v>
      </c>
      <c r="T66" s="80">
        <v>15</v>
      </c>
      <c r="U66" s="79">
        <v>1</v>
      </c>
      <c r="V66" s="79">
        <v>5</v>
      </c>
      <c r="W66" s="79">
        <v>15</v>
      </c>
      <c r="X66" s="18" t="s">
        <v>317</v>
      </c>
      <c r="Y66" s="18" t="s">
        <v>307</v>
      </c>
      <c r="Z66" s="58"/>
    </row>
    <row r="67" s="3" customFormat="1" ht="86" customHeight="1" spans="1:26">
      <c r="A67" s="26"/>
      <c r="B67" s="18">
        <f t="shared" si="6"/>
        <v>63</v>
      </c>
      <c r="C67" s="18" t="s">
        <v>67</v>
      </c>
      <c r="D67" s="29" t="s">
        <v>80</v>
      </c>
      <c r="E67" s="31" t="s">
        <v>139</v>
      </c>
      <c r="F67" s="29" t="s">
        <v>116</v>
      </c>
      <c r="G67" s="29" t="s">
        <v>318</v>
      </c>
      <c r="H67" s="27" t="s">
        <v>319</v>
      </c>
      <c r="I67" s="61" t="s">
        <v>49</v>
      </c>
      <c r="J67" s="62" t="s">
        <v>320</v>
      </c>
      <c r="K67" s="58">
        <v>2023.3</v>
      </c>
      <c r="L67" s="58">
        <v>2023.12</v>
      </c>
      <c r="M67" s="61" t="s">
        <v>304</v>
      </c>
      <c r="N67" s="62" t="s">
        <v>321</v>
      </c>
      <c r="O67" s="63">
        <v>15</v>
      </c>
      <c r="P67" s="63">
        <v>15</v>
      </c>
      <c r="Q67" s="18">
        <v>0</v>
      </c>
      <c r="R67" s="79">
        <v>1</v>
      </c>
      <c r="S67" s="79">
        <v>5</v>
      </c>
      <c r="T67" s="80">
        <v>15</v>
      </c>
      <c r="U67" s="79">
        <v>1</v>
      </c>
      <c r="V67" s="79">
        <v>5</v>
      </c>
      <c r="W67" s="79">
        <v>15</v>
      </c>
      <c r="X67" s="18" t="s">
        <v>322</v>
      </c>
      <c r="Y67" s="18" t="s">
        <v>307</v>
      </c>
      <c r="Z67" s="58"/>
    </row>
    <row r="68" s="3" customFormat="1" ht="86" customHeight="1" spans="1:26">
      <c r="A68" s="26"/>
      <c r="B68" s="18">
        <f t="shared" si="6"/>
        <v>64</v>
      </c>
      <c r="C68" s="18" t="s">
        <v>67</v>
      </c>
      <c r="D68" s="29" t="s">
        <v>80</v>
      </c>
      <c r="E68" s="31" t="s">
        <v>139</v>
      </c>
      <c r="F68" s="29" t="s">
        <v>101</v>
      </c>
      <c r="G68" s="29" t="s">
        <v>323</v>
      </c>
      <c r="H68" s="27" t="s">
        <v>324</v>
      </c>
      <c r="I68" s="61" t="s">
        <v>49</v>
      </c>
      <c r="J68" s="29" t="s">
        <v>325</v>
      </c>
      <c r="K68" s="58">
        <v>2023.3</v>
      </c>
      <c r="L68" s="58">
        <v>2023.12</v>
      </c>
      <c r="M68" s="61" t="s">
        <v>304</v>
      </c>
      <c r="N68" s="62" t="s">
        <v>326</v>
      </c>
      <c r="O68" s="63">
        <v>15</v>
      </c>
      <c r="P68" s="63">
        <v>15</v>
      </c>
      <c r="Q68" s="18">
        <v>0</v>
      </c>
      <c r="R68" s="79">
        <v>1</v>
      </c>
      <c r="S68" s="79">
        <v>5</v>
      </c>
      <c r="T68" s="80">
        <v>15</v>
      </c>
      <c r="U68" s="79">
        <v>1</v>
      </c>
      <c r="V68" s="79">
        <v>5</v>
      </c>
      <c r="W68" s="79">
        <v>15</v>
      </c>
      <c r="X68" s="18" t="s">
        <v>327</v>
      </c>
      <c r="Y68" s="18" t="s">
        <v>307</v>
      </c>
      <c r="Z68" s="58"/>
    </row>
    <row r="69" s="3" customFormat="1" ht="99" customHeight="1" spans="1:26">
      <c r="A69" s="26"/>
      <c r="B69" s="18">
        <f t="shared" si="6"/>
        <v>65</v>
      </c>
      <c r="C69" s="18" t="s">
        <v>67</v>
      </c>
      <c r="D69" s="29" t="s">
        <v>80</v>
      </c>
      <c r="E69" s="31" t="s">
        <v>139</v>
      </c>
      <c r="F69" s="29" t="s">
        <v>119</v>
      </c>
      <c r="G69" s="29" t="s">
        <v>328</v>
      </c>
      <c r="H69" s="27" t="s">
        <v>329</v>
      </c>
      <c r="I69" s="61" t="s">
        <v>302</v>
      </c>
      <c r="J69" s="62" t="s">
        <v>330</v>
      </c>
      <c r="K69" s="58">
        <v>2023.3</v>
      </c>
      <c r="L69" s="58">
        <v>2023.12</v>
      </c>
      <c r="M69" s="61" t="s">
        <v>304</v>
      </c>
      <c r="N69" s="62" t="s">
        <v>331</v>
      </c>
      <c r="O69" s="63">
        <v>10</v>
      </c>
      <c r="P69" s="63">
        <v>10</v>
      </c>
      <c r="Q69" s="18">
        <v>0</v>
      </c>
      <c r="R69" s="79">
        <v>1</v>
      </c>
      <c r="S69" s="79">
        <v>3</v>
      </c>
      <c r="T69" s="80">
        <v>10</v>
      </c>
      <c r="U69" s="79">
        <v>1</v>
      </c>
      <c r="V69" s="79">
        <v>3</v>
      </c>
      <c r="W69" s="79">
        <v>10</v>
      </c>
      <c r="X69" s="18" t="s">
        <v>332</v>
      </c>
      <c r="Y69" s="18" t="s">
        <v>307</v>
      </c>
      <c r="Z69" s="58"/>
    </row>
    <row r="70" s="3" customFormat="1" ht="106" customHeight="1" spans="1:26">
      <c r="A70" s="26"/>
      <c r="B70" s="18">
        <f t="shared" si="6"/>
        <v>66</v>
      </c>
      <c r="C70" s="18" t="s">
        <v>67</v>
      </c>
      <c r="D70" s="29" t="s">
        <v>80</v>
      </c>
      <c r="E70" s="31" t="s">
        <v>139</v>
      </c>
      <c r="F70" s="29" t="s">
        <v>98</v>
      </c>
      <c r="G70" s="29" t="s">
        <v>333</v>
      </c>
      <c r="H70" s="27" t="s">
        <v>334</v>
      </c>
      <c r="I70" s="61" t="s">
        <v>302</v>
      </c>
      <c r="J70" s="29" t="s">
        <v>335</v>
      </c>
      <c r="K70" s="58">
        <v>2023.3</v>
      </c>
      <c r="L70" s="58">
        <v>2023.12</v>
      </c>
      <c r="M70" s="61" t="s">
        <v>304</v>
      </c>
      <c r="N70" s="62" t="s">
        <v>336</v>
      </c>
      <c r="O70" s="63">
        <v>10</v>
      </c>
      <c r="P70" s="63">
        <v>10</v>
      </c>
      <c r="Q70" s="18">
        <v>0</v>
      </c>
      <c r="R70" s="79">
        <v>1</v>
      </c>
      <c r="S70" s="79">
        <v>3</v>
      </c>
      <c r="T70" s="80">
        <v>10</v>
      </c>
      <c r="U70" s="79">
        <v>1</v>
      </c>
      <c r="V70" s="79">
        <v>3</v>
      </c>
      <c r="W70" s="79">
        <v>10</v>
      </c>
      <c r="X70" s="18" t="s">
        <v>306</v>
      </c>
      <c r="Y70" s="18" t="s">
        <v>307</v>
      </c>
      <c r="Z70" s="58"/>
    </row>
    <row r="71" s="3" customFormat="1" ht="106" customHeight="1" spans="1:26">
      <c r="A71" s="26"/>
      <c r="B71" s="18">
        <f t="shared" si="6"/>
        <v>67</v>
      </c>
      <c r="C71" s="18" t="s">
        <v>67</v>
      </c>
      <c r="D71" s="29" t="s">
        <v>80</v>
      </c>
      <c r="E71" s="31" t="s">
        <v>139</v>
      </c>
      <c r="F71" s="29" t="s">
        <v>113</v>
      </c>
      <c r="G71" s="29" t="s">
        <v>337</v>
      </c>
      <c r="H71" s="27" t="s">
        <v>338</v>
      </c>
      <c r="I71" s="61" t="s">
        <v>302</v>
      </c>
      <c r="J71" s="62" t="s">
        <v>339</v>
      </c>
      <c r="K71" s="58">
        <v>2023.3</v>
      </c>
      <c r="L71" s="58">
        <v>2023.12</v>
      </c>
      <c r="M71" s="61" t="s">
        <v>304</v>
      </c>
      <c r="N71" s="62" t="s">
        <v>340</v>
      </c>
      <c r="O71" s="63">
        <v>10</v>
      </c>
      <c r="P71" s="63">
        <v>10</v>
      </c>
      <c r="Q71" s="18">
        <v>0</v>
      </c>
      <c r="R71" s="79">
        <v>1</v>
      </c>
      <c r="S71" s="79">
        <v>3</v>
      </c>
      <c r="T71" s="80">
        <v>10</v>
      </c>
      <c r="U71" s="79">
        <v>1</v>
      </c>
      <c r="V71" s="79">
        <v>3</v>
      </c>
      <c r="W71" s="79">
        <v>10</v>
      </c>
      <c r="X71" s="18" t="s">
        <v>312</v>
      </c>
      <c r="Y71" s="18" t="s">
        <v>307</v>
      </c>
      <c r="Z71" s="58"/>
    </row>
    <row r="72" s="3" customFormat="1" ht="75" customHeight="1" spans="1:26">
      <c r="A72" s="26"/>
      <c r="B72" s="18">
        <f t="shared" si="6"/>
        <v>68</v>
      </c>
      <c r="C72" s="18" t="s">
        <v>67</v>
      </c>
      <c r="D72" s="29" t="s">
        <v>80</v>
      </c>
      <c r="E72" s="31" t="s">
        <v>139</v>
      </c>
      <c r="F72" s="31" t="s">
        <v>104</v>
      </c>
      <c r="G72" s="29" t="s">
        <v>341</v>
      </c>
      <c r="H72" s="27" t="s">
        <v>342</v>
      </c>
      <c r="I72" s="61" t="s">
        <v>49</v>
      </c>
      <c r="J72" s="62" t="s">
        <v>343</v>
      </c>
      <c r="K72" s="58">
        <v>2023.3</v>
      </c>
      <c r="L72" s="58">
        <v>2023.12</v>
      </c>
      <c r="M72" s="61" t="s">
        <v>304</v>
      </c>
      <c r="N72" s="62" t="s">
        <v>344</v>
      </c>
      <c r="O72" s="63">
        <v>10</v>
      </c>
      <c r="P72" s="63">
        <v>10</v>
      </c>
      <c r="Q72" s="18">
        <v>0</v>
      </c>
      <c r="R72" s="79">
        <v>1</v>
      </c>
      <c r="S72" s="79">
        <v>3</v>
      </c>
      <c r="T72" s="80">
        <v>10</v>
      </c>
      <c r="U72" s="79">
        <v>1</v>
      </c>
      <c r="V72" s="79">
        <v>3</v>
      </c>
      <c r="W72" s="79">
        <v>10</v>
      </c>
      <c r="X72" s="18" t="s">
        <v>312</v>
      </c>
      <c r="Y72" s="18" t="s">
        <v>307</v>
      </c>
      <c r="Z72" s="58"/>
    </row>
    <row r="73" s="3" customFormat="1" ht="84" customHeight="1" spans="1:26">
      <c r="A73" s="26"/>
      <c r="B73" s="18">
        <f t="shared" si="6"/>
        <v>69</v>
      </c>
      <c r="C73" s="18" t="s">
        <v>67</v>
      </c>
      <c r="D73" s="29" t="s">
        <v>80</v>
      </c>
      <c r="E73" s="31" t="s">
        <v>139</v>
      </c>
      <c r="F73" s="29" t="s">
        <v>46</v>
      </c>
      <c r="G73" s="29" t="s">
        <v>345</v>
      </c>
      <c r="H73" s="27" t="s">
        <v>346</v>
      </c>
      <c r="I73" s="61" t="s">
        <v>302</v>
      </c>
      <c r="J73" s="62" t="s">
        <v>347</v>
      </c>
      <c r="K73" s="58">
        <v>2023.3</v>
      </c>
      <c r="L73" s="58">
        <v>2023.12</v>
      </c>
      <c r="M73" s="61" t="s">
        <v>304</v>
      </c>
      <c r="N73" s="62" t="s">
        <v>348</v>
      </c>
      <c r="O73" s="63">
        <v>10</v>
      </c>
      <c r="P73" s="63">
        <v>10</v>
      </c>
      <c r="Q73" s="18">
        <v>0</v>
      </c>
      <c r="R73" s="79">
        <v>1</v>
      </c>
      <c r="S73" s="79">
        <v>3</v>
      </c>
      <c r="T73" s="80">
        <v>10</v>
      </c>
      <c r="U73" s="79">
        <v>1</v>
      </c>
      <c r="V73" s="79">
        <v>3</v>
      </c>
      <c r="W73" s="79">
        <v>10</v>
      </c>
      <c r="X73" s="18" t="s">
        <v>332</v>
      </c>
      <c r="Y73" s="18" t="s">
        <v>307</v>
      </c>
      <c r="Z73" s="58"/>
    </row>
    <row r="74" s="3" customFormat="1" ht="108" customHeight="1" spans="1:26">
      <c r="A74" s="26"/>
      <c r="B74" s="18">
        <f t="shared" si="6"/>
        <v>70</v>
      </c>
      <c r="C74" s="18" t="s">
        <v>67</v>
      </c>
      <c r="D74" s="29" t="s">
        <v>80</v>
      </c>
      <c r="E74" s="31" t="s">
        <v>139</v>
      </c>
      <c r="F74" s="29" t="s">
        <v>82</v>
      </c>
      <c r="G74" s="29" t="s">
        <v>349</v>
      </c>
      <c r="H74" s="27" t="s">
        <v>350</v>
      </c>
      <c r="I74" s="61" t="s">
        <v>302</v>
      </c>
      <c r="J74" s="62" t="s">
        <v>351</v>
      </c>
      <c r="K74" s="58">
        <v>2023.3</v>
      </c>
      <c r="L74" s="58">
        <v>2023.12</v>
      </c>
      <c r="M74" s="61" t="s">
        <v>304</v>
      </c>
      <c r="N74" s="62" t="s">
        <v>352</v>
      </c>
      <c r="O74" s="63">
        <v>15</v>
      </c>
      <c r="P74" s="63">
        <v>15</v>
      </c>
      <c r="Q74" s="18">
        <v>0</v>
      </c>
      <c r="R74" s="79">
        <v>1</v>
      </c>
      <c r="S74" s="79">
        <v>5</v>
      </c>
      <c r="T74" s="80">
        <v>15</v>
      </c>
      <c r="U74" s="79">
        <v>1</v>
      </c>
      <c r="V74" s="79">
        <v>5</v>
      </c>
      <c r="W74" s="79">
        <v>15</v>
      </c>
      <c r="X74" s="18" t="s">
        <v>317</v>
      </c>
      <c r="Y74" s="18" t="s">
        <v>307</v>
      </c>
      <c r="Z74" s="58"/>
    </row>
    <row r="75" s="3" customFormat="1" ht="101" customHeight="1" spans="1:26">
      <c r="A75" s="26"/>
      <c r="B75" s="18">
        <f t="shared" ref="B75:B92" si="7">ROW()-4</f>
        <v>71</v>
      </c>
      <c r="C75" s="18" t="s">
        <v>67</v>
      </c>
      <c r="D75" s="29" t="s">
        <v>80</v>
      </c>
      <c r="E75" s="31" t="s">
        <v>139</v>
      </c>
      <c r="F75" s="29" t="s">
        <v>36</v>
      </c>
      <c r="G75" s="29" t="s">
        <v>353</v>
      </c>
      <c r="H75" s="27" t="s">
        <v>354</v>
      </c>
      <c r="I75" s="61" t="s">
        <v>302</v>
      </c>
      <c r="J75" s="62" t="s">
        <v>355</v>
      </c>
      <c r="K75" s="58">
        <v>2023.3</v>
      </c>
      <c r="L75" s="58">
        <v>2023.12</v>
      </c>
      <c r="M75" s="61" t="s">
        <v>304</v>
      </c>
      <c r="N75" s="62" t="s">
        <v>356</v>
      </c>
      <c r="O75" s="63">
        <v>15</v>
      </c>
      <c r="P75" s="63">
        <v>15</v>
      </c>
      <c r="Q75" s="18">
        <v>0</v>
      </c>
      <c r="R75" s="79">
        <v>1</v>
      </c>
      <c r="S75" s="79">
        <v>5</v>
      </c>
      <c r="T75" s="80">
        <v>15</v>
      </c>
      <c r="U75" s="79">
        <v>1</v>
      </c>
      <c r="V75" s="79">
        <v>5</v>
      </c>
      <c r="W75" s="79">
        <v>15</v>
      </c>
      <c r="X75" s="18" t="s">
        <v>327</v>
      </c>
      <c r="Y75" s="18" t="s">
        <v>307</v>
      </c>
      <c r="Z75" s="58"/>
    </row>
    <row r="76" s="3" customFormat="1" ht="103" customHeight="1" spans="1:26">
      <c r="A76" s="26"/>
      <c r="B76" s="18">
        <f t="shared" si="7"/>
        <v>72</v>
      </c>
      <c r="C76" s="18" t="s">
        <v>67</v>
      </c>
      <c r="D76" s="29" t="s">
        <v>80</v>
      </c>
      <c r="E76" s="31" t="s">
        <v>139</v>
      </c>
      <c r="F76" s="29" t="s">
        <v>116</v>
      </c>
      <c r="G76" s="29" t="s">
        <v>156</v>
      </c>
      <c r="H76" s="27" t="s">
        <v>357</v>
      </c>
      <c r="I76" s="61" t="s">
        <v>302</v>
      </c>
      <c r="J76" s="62" t="s">
        <v>358</v>
      </c>
      <c r="K76" s="58">
        <v>2023.3</v>
      </c>
      <c r="L76" s="58">
        <v>2023.12</v>
      </c>
      <c r="M76" s="61" t="s">
        <v>304</v>
      </c>
      <c r="N76" s="62" t="s">
        <v>359</v>
      </c>
      <c r="O76" s="63">
        <v>15</v>
      </c>
      <c r="P76" s="63">
        <v>15</v>
      </c>
      <c r="Q76" s="18">
        <v>0</v>
      </c>
      <c r="R76" s="79">
        <v>1</v>
      </c>
      <c r="S76" s="79">
        <v>5</v>
      </c>
      <c r="T76" s="80">
        <v>15</v>
      </c>
      <c r="U76" s="79">
        <v>1</v>
      </c>
      <c r="V76" s="79">
        <v>5</v>
      </c>
      <c r="W76" s="79">
        <v>15</v>
      </c>
      <c r="X76" s="18" t="s">
        <v>317</v>
      </c>
      <c r="Y76" s="18" t="s">
        <v>307</v>
      </c>
      <c r="Z76" s="58"/>
    </row>
    <row r="77" s="3" customFormat="1" ht="127" customHeight="1" spans="1:26">
      <c r="A77" s="26"/>
      <c r="B77" s="18">
        <f t="shared" si="7"/>
        <v>73</v>
      </c>
      <c r="C77" s="18" t="s">
        <v>67</v>
      </c>
      <c r="D77" s="29" t="s">
        <v>80</v>
      </c>
      <c r="E77" s="31" t="s">
        <v>139</v>
      </c>
      <c r="F77" s="29" t="s">
        <v>116</v>
      </c>
      <c r="G77" s="29" t="s">
        <v>360</v>
      </c>
      <c r="H77" s="27" t="s">
        <v>361</v>
      </c>
      <c r="I77" s="61" t="s">
        <v>49</v>
      </c>
      <c r="J77" s="62" t="s">
        <v>362</v>
      </c>
      <c r="K77" s="58">
        <v>2023.3</v>
      </c>
      <c r="L77" s="58">
        <v>2023.12</v>
      </c>
      <c r="M77" s="61" t="s">
        <v>304</v>
      </c>
      <c r="N77" s="62" t="s">
        <v>363</v>
      </c>
      <c r="O77" s="63">
        <v>10</v>
      </c>
      <c r="P77" s="63">
        <v>10</v>
      </c>
      <c r="Q77" s="18">
        <v>0</v>
      </c>
      <c r="R77" s="79">
        <v>1</v>
      </c>
      <c r="S77" s="79">
        <v>3</v>
      </c>
      <c r="T77" s="80">
        <v>10</v>
      </c>
      <c r="U77" s="79">
        <v>1</v>
      </c>
      <c r="V77" s="79">
        <v>3</v>
      </c>
      <c r="W77" s="79">
        <v>10</v>
      </c>
      <c r="X77" s="18" t="s">
        <v>312</v>
      </c>
      <c r="Y77" s="18" t="s">
        <v>307</v>
      </c>
      <c r="Z77" s="58"/>
    </row>
    <row r="78" s="3" customFormat="1" ht="104" customHeight="1" spans="1:26">
      <c r="A78" s="26"/>
      <c r="B78" s="18">
        <f t="shared" si="7"/>
        <v>74</v>
      </c>
      <c r="C78" s="18" t="s">
        <v>67</v>
      </c>
      <c r="D78" s="29" t="s">
        <v>80</v>
      </c>
      <c r="E78" s="31" t="s">
        <v>139</v>
      </c>
      <c r="F78" s="29" t="s">
        <v>116</v>
      </c>
      <c r="G78" s="29" t="s">
        <v>364</v>
      </c>
      <c r="H78" s="27" t="s">
        <v>365</v>
      </c>
      <c r="I78" s="61" t="s">
        <v>302</v>
      </c>
      <c r="J78" s="62" t="s">
        <v>366</v>
      </c>
      <c r="K78" s="58">
        <v>2023.3</v>
      </c>
      <c r="L78" s="58">
        <v>2023.12</v>
      </c>
      <c r="M78" s="61" t="s">
        <v>304</v>
      </c>
      <c r="N78" s="62" t="s">
        <v>367</v>
      </c>
      <c r="O78" s="63">
        <v>10</v>
      </c>
      <c r="P78" s="63">
        <v>10</v>
      </c>
      <c r="Q78" s="18">
        <v>0</v>
      </c>
      <c r="R78" s="79">
        <v>1</v>
      </c>
      <c r="S78" s="79">
        <v>3</v>
      </c>
      <c r="T78" s="80">
        <v>10</v>
      </c>
      <c r="U78" s="79">
        <v>1</v>
      </c>
      <c r="V78" s="79">
        <v>3</v>
      </c>
      <c r="W78" s="79">
        <v>10</v>
      </c>
      <c r="X78" s="18" t="s">
        <v>312</v>
      </c>
      <c r="Y78" s="18" t="s">
        <v>307</v>
      </c>
      <c r="Z78" s="58"/>
    </row>
    <row r="79" s="3" customFormat="1" ht="119" customHeight="1" spans="1:26">
      <c r="A79" s="26"/>
      <c r="B79" s="18">
        <f t="shared" si="7"/>
        <v>75</v>
      </c>
      <c r="C79" s="18" t="s">
        <v>67</v>
      </c>
      <c r="D79" s="29" t="s">
        <v>80</v>
      </c>
      <c r="E79" s="31" t="s">
        <v>139</v>
      </c>
      <c r="F79" s="29" t="s">
        <v>119</v>
      </c>
      <c r="G79" s="29" t="s">
        <v>368</v>
      </c>
      <c r="H79" s="27" t="s">
        <v>369</v>
      </c>
      <c r="I79" s="61" t="s">
        <v>302</v>
      </c>
      <c r="J79" s="62" t="s">
        <v>370</v>
      </c>
      <c r="K79" s="58">
        <v>2023.3</v>
      </c>
      <c r="L79" s="58">
        <v>2023.12</v>
      </c>
      <c r="M79" s="61" t="s">
        <v>304</v>
      </c>
      <c r="N79" s="62" t="s">
        <v>371</v>
      </c>
      <c r="O79" s="63">
        <v>10</v>
      </c>
      <c r="P79" s="63">
        <v>10</v>
      </c>
      <c r="Q79" s="18">
        <v>0</v>
      </c>
      <c r="R79" s="79">
        <v>1</v>
      </c>
      <c r="S79" s="79">
        <v>3</v>
      </c>
      <c r="T79" s="80">
        <v>10</v>
      </c>
      <c r="U79" s="79">
        <v>1</v>
      </c>
      <c r="V79" s="79">
        <v>3</v>
      </c>
      <c r="W79" s="79">
        <v>10</v>
      </c>
      <c r="X79" s="18" t="s">
        <v>312</v>
      </c>
      <c r="Y79" s="18" t="s">
        <v>307</v>
      </c>
      <c r="Z79" s="58"/>
    </row>
    <row r="80" s="3" customFormat="1" ht="120" customHeight="1" spans="1:26">
      <c r="A80" s="26"/>
      <c r="B80" s="18">
        <f t="shared" si="7"/>
        <v>76</v>
      </c>
      <c r="C80" s="18" t="s">
        <v>67</v>
      </c>
      <c r="D80" s="29" t="s">
        <v>80</v>
      </c>
      <c r="E80" s="31" t="s">
        <v>139</v>
      </c>
      <c r="F80" s="29" t="s">
        <v>107</v>
      </c>
      <c r="G80" s="29" t="s">
        <v>240</v>
      </c>
      <c r="H80" s="27" t="s">
        <v>372</v>
      </c>
      <c r="I80" s="61" t="s">
        <v>302</v>
      </c>
      <c r="J80" s="62" t="s">
        <v>373</v>
      </c>
      <c r="K80" s="58">
        <v>2023.3</v>
      </c>
      <c r="L80" s="58">
        <v>2023.12</v>
      </c>
      <c r="M80" s="61" t="s">
        <v>304</v>
      </c>
      <c r="N80" s="62" t="s">
        <v>374</v>
      </c>
      <c r="O80" s="63">
        <v>10</v>
      </c>
      <c r="P80" s="63">
        <v>10</v>
      </c>
      <c r="Q80" s="18">
        <v>0</v>
      </c>
      <c r="R80" s="79">
        <v>1</v>
      </c>
      <c r="S80" s="79">
        <v>3</v>
      </c>
      <c r="T80" s="80">
        <v>10</v>
      </c>
      <c r="U80" s="79">
        <v>1</v>
      </c>
      <c r="V80" s="79">
        <v>3</v>
      </c>
      <c r="W80" s="79">
        <v>10</v>
      </c>
      <c r="X80" s="18" t="s">
        <v>332</v>
      </c>
      <c r="Y80" s="18" t="s">
        <v>307</v>
      </c>
      <c r="Z80" s="58"/>
    </row>
    <row r="81" s="3" customFormat="1" ht="127" customHeight="1" spans="1:26">
      <c r="A81" s="26"/>
      <c r="B81" s="18">
        <f t="shared" si="7"/>
        <v>77</v>
      </c>
      <c r="C81" s="18" t="s">
        <v>67</v>
      </c>
      <c r="D81" s="29" t="s">
        <v>80</v>
      </c>
      <c r="E81" s="31" t="s">
        <v>375</v>
      </c>
      <c r="F81" s="31" t="s">
        <v>376</v>
      </c>
      <c r="G81" s="31" t="s">
        <v>377</v>
      </c>
      <c r="H81" s="27" t="s">
        <v>378</v>
      </c>
      <c r="I81" s="31" t="s">
        <v>49</v>
      </c>
      <c r="J81" s="31" t="s">
        <v>379</v>
      </c>
      <c r="K81" s="31" t="s">
        <v>380</v>
      </c>
      <c r="L81" s="31" t="s">
        <v>381</v>
      </c>
      <c r="M81" s="31" t="s">
        <v>382</v>
      </c>
      <c r="N81" s="31" t="s">
        <v>383</v>
      </c>
      <c r="O81" s="31">
        <v>99.2</v>
      </c>
      <c r="P81" s="31">
        <v>99.2</v>
      </c>
      <c r="Q81" s="18">
        <v>0</v>
      </c>
      <c r="R81" s="31">
        <v>15</v>
      </c>
      <c r="S81" s="31">
        <v>60</v>
      </c>
      <c r="T81" s="31">
        <v>180</v>
      </c>
      <c r="U81" s="31">
        <v>12</v>
      </c>
      <c r="V81" s="31">
        <v>35</v>
      </c>
      <c r="W81" s="31">
        <v>90</v>
      </c>
      <c r="X81" s="31" t="s">
        <v>384</v>
      </c>
      <c r="Y81" s="18" t="s">
        <v>385</v>
      </c>
      <c r="Z81" s="31"/>
    </row>
    <row r="82" s="3" customFormat="1" ht="127" customHeight="1" spans="1:26">
      <c r="A82" s="26"/>
      <c r="B82" s="18">
        <f t="shared" si="7"/>
        <v>78</v>
      </c>
      <c r="C82" s="18" t="s">
        <v>67</v>
      </c>
      <c r="D82" s="29" t="s">
        <v>80</v>
      </c>
      <c r="E82" s="31" t="s">
        <v>375</v>
      </c>
      <c r="F82" s="31" t="s">
        <v>376</v>
      </c>
      <c r="G82" s="31" t="s">
        <v>377</v>
      </c>
      <c r="H82" s="27" t="s">
        <v>386</v>
      </c>
      <c r="I82" s="31" t="s">
        <v>49</v>
      </c>
      <c r="J82" s="31" t="s">
        <v>379</v>
      </c>
      <c r="K82" s="31" t="s">
        <v>380</v>
      </c>
      <c r="L82" s="31" t="s">
        <v>381</v>
      </c>
      <c r="M82" s="31" t="s">
        <v>382</v>
      </c>
      <c r="N82" s="31" t="s">
        <v>387</v>
      </c>
      <c r="O82" s="31">
        <v>100.8</v>
      </c>
      <c r="P82" s="31">
        <v>100.8</v>
      </c>
      <c r="Q82" s="18">
        <v>0</v>
      </c>
      <c r="R82" s="31">
        <v>15</v>
      </c>
      <c r="S82" s="31">
        <v>60</v>
      </c>
      <c r="T82" s="31">
        <v>170</v>
      </c>
      <c r="U82" s="31">
        <v>11</v>
      </c>
      <c r="V82" s="31">
        <v>30</v>
      </c>
      <c r="W82" s="31">
        <v>85</v>
      </c>
      <c r="X82" s="31" t="s">
        <v>388</v>
      </c>
      <c r="Y82" s="18" t="s">
        <v>385</v>
      </c>
      <c r="Z82" s="31"/>
    </row>
    <row r="83" s="3" customFormat="1" ht="80" customHeight="1" spans="1:26">
      <c r="A83" s="26" t="s">
        <v>73</v>
      </c>
      <c r="B83" s="18">
        <f t="shared" si="7"/>
        <v>79</v>
      </c>
      <c r="C83" s="31" t="s">
        <v>33</v>
      </c>
      <c r="D83" s="18" t="s">
        <v>34</v>
      </c>
      <c r="E83" s="31" t="s">
        <v>221</v>
      </c>
      <c r="F83" s="31" t="s">
        <v>98</v>
      </c>
      <c r="G83" s="31" t="s">
        <v>389</v>
      </c>
      <c r="H83" s="27" t="s">
        <v>390</v>
      </c>
      <c r="I83" s="31" t="s">
        <v>391</v>
      </c>
      <c r="J83" s="31" t="s">
        <v>392</v>
      </c>
      <c r="K83" s="99">
        <v>45047</v>
      </c>
      <c r="L83" s="99">
        <v>45261</v>
      </c>
      <c r="M83" s="31" t="s">
        <v>393</v>
      </c>
      <c r="N83" s="31" t="s">
        <v>394</v>
      </c>
      <c r="O83" s="31">
        <v>134.5</v>
      </c>
      <c r="P83" s="31">
        <v>134.5</v>
      </c>
      <c r="Q83" s="18">
        <v>0</v>
      </c>
      <c r="R83" s="31">
        <v>1</v>
      </c>
      <c r="S83" s="31">
        <v>845</v>
      </c>
      <c r="T83" s="31">
        <v>3078</v>
      </c>
      <c r="U83" s="31">
        <v>1</v>
      </c>
      <c r="V83" s="31">
        <v>290</v>
      </c>
      <c r="W83" s="31">
        <v>1020</v>
      </c>
      <c r="X83" s="31" t="s">
        <v>395</v>
      </c>
      <c r="Y83" s="18"/>
      <c r="Z83" s="31"/>
    </row>
    <row r="84" s="3" customFormat="1" ht="133" customHeight="1" spans="1:26">
      <c r="A84" s="26" t="s">
        <v>45</v>
      </c>
      <c r="B84" s="18">
        <f t="shared" si="7"/>
        <v>80</v>
      </c>
      <c r="C84" s="29" t="s">
        <v>33</v>
      </c>
      <c r="D84" s="31" t="s">
        <v>34</v>
      </c>
      <c r="E84" s="31" t="s">
        <v>35</v>
      </c>
      <c r="F84" s="29" t="s">
        <v>98</v>
      </c>
      <c r="G84" s="29" t="s">
        <v>389</v>
      </c>
      <c r="H84" s="27" t="s">
        <v>396</v>
      </c>
      <c r="I84" s="35" t="s">
        <v>49</v>
      </c>
      <c r="J84" s="18" t="s">
        <v>397</v>
      </c>
      <c r="K84" s="45">
        <v>44986</v>
      </c>
      <c r="L84" s="59">
        <v>45261</v>
      </c>
      <c r="M84" s="18" t="s">
        <v>50</v>
      </c>
      <c r="N84" s="18" t="s">
        <v>398</v>
      </c>
      <c r="O84" s="18">
        <v>165.5</v>
      </c>
      <c r="P84" s="18">
        <v>160</v>
      </c>
      <c r="Q84" s="18">
        <v>5.5</v>
      </c>
      <c r="R84" s="58">
        <v>1</v>
      </c>
      <c r="S84" s="58">
        <v>710</v>
      </c>
      <c r="T84" s="58">
        <v>2200</v>
      </c>
      <c r="U84" s="58"/>
      <c r="V84" s="58">
        <v>108</v>
      </c>
      <c r="W84" s="58">
        <v>378</v>
      </c>
      <c r="X84" s="18" t="s">
        <v>399</v>
      </c>
      <c r="Y84" s="18" t="s">
        <v>400</v>
      </c>
      <c r="Z84" s="35"/>
    </row>
    <row r="85" s="7" customFormat="1" ht="56" customHeight="1" spans="1:26">
      <c r="A85" s="26"/>
      <c r="B85" s="18">
        <f t="shared" si="7"/>
        <v>81</v>
      </c>
      <c r="C85" s="91" t="s">
        <v>33</v>
      </c>
      <c r="D85" s="91" t="s">
        <v>34</v>
      </c>
      <c r="E85" s="91" t="s">
        <v>35</v>
      </c>
      <c r="F85" s="92" t="s">
        <v>119</v>
      </c>
      <c r="G85" s="92" t="s">
        <v>240</v>
      </c>
      <c r="H85" s="33" t="s">
        <v>401</v>
      </c>
      <c r="I85" s="91" t="s">
        <v>49</v>
      </c>
      <c r="J85" s="92" t="s">
        <v>402</v>
      </c>
      <c r="K85" s="100" t="s">
        <v>403</v>
      </c>
      <c r="L85" s="100" t="s">
        <v>404</v>
      </c>
      <c r="M85" s="91" t="s">
        <v>405</v>
      </c>
      <c r="N85" s="39" t="s">
        <v>406</v>
      </c>
      <c r="O85" s="32">
        <v>40</v>
      </c>
      <c r="P85" s="32">
        <v>40</v>
      </c>
      <c r="Q85" s="18">
        <v>0</v>
      </c>
      <c r="R85" s="73">
        <v>1</v>
      </c>
      <c r="S85" s="105">
        <v>273</v>
      </c>
      <c r="T85" s="92">
        <v>817</v>
      </c>
      <c r="U85" s="73"/>
      <c r="V85" s="92">
        <v>71</v>
      </c>
      <c r="W85" s="92">
        <v>217</v>
      </c>
      <c r="X85" s="92" t="s">
        <v>407</v>
      </c>
      <c r="Y85" s="109" t="s">
        <v>399</v>
      </c>
      <c r="Z85" s="73"/>
    </row>
    <row r="86" s="7" customFormat="1" ht="56" customHeight="1" spans="1:26">
      <c r="A86" s="26"/>
      <c r="B86" s="18">
        <f t="shared" si="7"/>
        <v>82</v>
      </c>
      <c r="C86" s="91" t="s">
        <v>33</v>
      </c>
      <c r="D86" s="91" t="s">
        <v>34</v>
      </c>
      <c r="E86" s="91" t="s">
        <v>35</v>
      </c>
      <c r="F86" s="92" t="s">
        <v>119</v>
      </c>
      <c r="G86" s="92" t="s">
        <v>408</v>
      </c>
      <c r="H86" s="33" t="s">
        <v>409</v>
      </c>
      <c r="I86" s="91" t="s">
        <v>49</v>
      </c>
      <c r="J86" s="92" t="s">
        <v>410</v>
      </c>
      <c r="K86" s="100" t="s">
        <v>403</v>
      </c>
      <c r="L86" s="100" t="s">
        <v>404</v>
      </c>
      <c r="M86" s="91" t="s">
        <v>405</v>
      </c>
      <c r="N86" s="39" t="s">
        <v>406</v>
      </c>
      <c r="O86" s="32">
        <v>40</v>
      </c>
      <c r="P86" s="32">
        <v>40</v>
      </c>
      <c r="Q86" s="18">
        <v>0</v>
      </c>
      <c r="R86" s="73">
        <v>1</v>
      </c>
      <c r="S86" s="73">
        <v>301</v>
      </c>
      <c r="T86" s="73">
        <v>861</v>
      </c>
      <c r="U86" s="73"/>
      <c r="V86" s="73">
        <v>71</v>
      </c>
      <c r="W86" s="73">
        <v>231</v>
      </c>
      <c r="X86" s="92" t="s">
        <v>407</v>
      </c>
      <c r="Y86" s="109" t="s">
        <v>399</v>
      </c>
      <c r="Z86" s="73"/>
    </row>
    <row r="87" s="7" customFormat="1" ht="56" customHeight="1" spans="1:26">
      <c r="A87" s="26"/>
      <c r="B87" s="18">
        <f t="shared" si="7"/>
        <v>83</v>
      </c>
      <c r="C87" s="91" t="s">
        <v>33</v>
      </c>
      <c r="D87" s="91" t="s">
        <v>34</v>
      </c>
      <c r="E87" s="91" t="s">
        <v>35</v>
      </c>
      <c r="F87" s="92" t="s">
        <v>119</v>
      </c>
      <c r="G87" s="32" t="s">
        <v>411</v>
      </c>
      <c r="H87" s="33" t="s">
        <v>412</v>
      </c>
      <c r="I87" s="91" t="s">
        <v>49</v>
      </c>
      <c r="J87" s="32" t="s">
        <v>413</v>
      </c>
      <c r="K87" s="100" t="s">
        <v>403</v>
      </c>
      <c r="L87" s="100" t="s">
        <v>404</v>
      </c>
      <c r="M87" s="91" t="s">
        <v>405</v>
      </c>
      <c r="N87" s="39" t="s">
        <v>406</v>
      </c>
      <c r="O87" s="32">
        <v>40</v>
      </c>
      <c r="P87" s="32">
        <v>40</v>
      </c>
      <c r="Q87" s="18">
        <v>0</v>
      </c>
      <c r="R87" s="73">
        <v>1</v>
      </c>
      <c r="S87" s="73">
        <v>281</v>
      </c>
      <c r="T87" s="73">
        <v>775</v>
      </c>
      <c r="U87" s="73"/>
      <c r="V87" s="73">
        <v>103</v>
      </c>
      <c r="W87" s="73">
        <v>401</v>
      </c>
      <c r="X87" s="92" t="s">
        <v>407</v>
      </c>
      <c r="Y87" s="109" t="s">
        <v>399</v>
      </c>
      <c r="Z87" s="73"/>
    </row>
    <row r="88" s="7" customFormat="1" ht="56" customHeight="1" spans="1:26">
      <c r="A88" s="26"/>
      <c r="B88" s="18">
        <f t="shared" si="7"/>
        <v>84</v>
      </c>
      <c r="C88" s="91" t="s">
        <v>33</v>
      </c>
      <c r="D88" s="91" t="s">
        <v>34</v>
      </c>
      <c r="E88" s="91" t="s">
        <v>35</v>
      </c>
      <c r="F88" s="92" t="s">
        <v>119</v>
      </c>
      <c r="G88" s="32" t="s">
        <v>181</v>
      </c>
      <c r="H88" s="33" t="s">
        <v>414</v>
      </c>
      <c r="I88" s="91" t="s">
        <v>49</v>
      </c>
      <c r="J88" s="32" t="s">
        <v>415</v>
      </c>
      <c r="K88" s="100" t="s">
        <v>403</v>
      </c>
      <c r="L88" s="100" t="s">
        <v>404</v>
      </c>
      <c r="M88" s="91" t="s">
        <v>405</v>
      </c>
      <c r="N88" s="39" t="s">
        <v>406</v>
      </c>
      <c r="O88" s="32">
        <v>30</v>
      </c>
      <c r="P88" s="32">
        <v>30</v>
      </c>
      <c r="Q88" s="18">
        <v>0</v>
      </c>
      <c r="R88" s="73">
        <v>1</v>
      </c>
      <c r="S88" s="73">
        <v>231</v>
      </c>
      <c r="T88" s="73">
        <v>721</v>
      </c>
      <c r="U88" s="73"/>
      <c r="V88" s="73">
        <v>63</v>
      </c>
      <c r="W88" s="73">
        <v>201</v>
      </c>
      <c r="X88" s="92" t="s">
        <v>407</v>
      </c>
      <c r="Y88" s="109" t="s">
        <v>399</v>
      </c>
      <c r="Z88" s="73"/>
    </row>
    <row r="89" s="3" customFormat="1" ht="142" customHeight="1" spans="1:26">
      <c r="A89" s="26" t="s">
        <v>45</v>
      </c>
      <c r="B89" s="18">
        <f t="shared" si="7"/>
        <v>85</v>
      </c>
      <c r="C89" s="31" t="s">
        <v>33</v>
      </c>
      <c r="D89" s="31" t="s">
        <v>34</v>
      </c>
      <c r="E89" s="31" t="s">
        <v>35</v>
      </c>
      <c r="F89" s="31" t="s">
        <v>113</v>
      </c>
      <c r="G89" s="31" t="s">
        <v>416</v>
      </c>
      <c r="H89" s="93" t="s">
        <v>417</v>
      </c>
      <c r="I89" s="31" t="s">
        <v>49</v>
      </c>
      <c r="J89" s="101" t="s">
        <v>418</v>
      </c>
      <c r="K89" s="31" t="s">
        <v>419</v>
      </c>
      <c r="L89" s="31" t="s">
        <v>420</v>
      </c>
      <c r="M89" s="18" t="s">
        <v>50</v>
      </c>
      <c r="N89" s="31" t="s">
        <v>421</v>
      </c>
      <c r="O89" s="47">
        <v>50</v>
      </c>
      <c r="P89" s="31">
        <v>50</v>
      </c>
      <c r="Q89" s="18">
        <v>0</v>
      </c>
      <c r="R89" s="106">
        <v>1</v>
      </c>
      <c r="S89" s="106">
        <v>110</v>
      </c>
      <c r="T89" s="106">
        <v>370</v>
      </c>
      <c r="U89" s="106">
        <v>1</v>
      </c>
      <c r="V89" s="107">
        <v>25</v>
      </c>
      <c r="W89" s="107">
        <v>65</v>
      </c>
      <c r="X89" s="18" t="s">
        <v>399</v>
      </c>
      <c r="Y89" s="31" t="s">
        <v>422</v>
      </c>
      <c r="Z89" s="35"/>
    </row>
    <row r="90" s="3" customFormat="1" ht="64.8" spans="1:26">
      <c r="A90" s="26"/>
      <c r="B90" s="18">
        <f t="shared" si="7"/>
        <v>86</v>
      </c>
      <c r="C90" s="31" t="s">
        <v>33</v>
      </c>
      <c r="D90" s="31" t="s">
        <v>34</v>
      </c>
      <c r="E90" s="31" t="s">
        <v>35</v>
      </c>
      <c r="F90" s="31" t="s">
        <v>82</v>
      </c>
      <c r="G90" s="31" t="s">
        <v>423</v>
      </c>
      <c r="H90" s="93" t="s">
        <v>424</v>
      </c>
      <c r="I90" s="31" t="s">
        <v>49</v>
      </c>
      <c r="J90" s="31" t="s">
        <v>425</v>
      </c>
      <c r="K90" s="31" t="s">
        <v>426</v>
      </c>
      <c r="L90" s="31" t="s">
        <v>427</v>
      </c>
      <c r="M90" s="18" t="s">
        <v>50</v>
      </c>
      <c r="N90" s="39" t="s">
        <v>406</v>
      </c>
      <c r="O90" s="47">
        <v>40</v>
      </c>
      <c r="P90" s="31">
        <v>40</v>
      </c>
      <c r="Q90" s="18">
        <v>0</v>
      </c>
      <c r="R90" s="31">
        <v>1</v>
      </c>
      <c r="S90" s="31">
        <v>45</v>
      </c>
      <c r="T90" s="31">
        <v>187</v>
      </c>
      <c r="U90" s="31">
        <v>1</v>
      </c>
      <c r="V90" s="31">
        <v>12</v>
      </c>
      <c r="W90" s="31">
        <v>35</v>
      </c>
      <c r="X90" s="18" t="s">
        <v>399</v>
      </c>
      <c r="Y90" s="31" t="s">
        <v>422</v>
      </c>
      <c r="Z90" s="29"/>
    </row>
    <row r="91" s="3" customFormat="1" ht="103" customHeight="1" spans="1:26">
      <c r="A91" s="26" t="s">
        <v>45</v>
      </c>
      <c r="B91" s="18">
        <f t="shared" si="7"/>
        <v>87</v>
      </c>
      <c r="C91" s="31" t="s">
        <v>33</v>
      </c>
      <c r="D91" s="31" t="s">
        <v>34</v>
      </c>
      <c r="E91" s="31" t="s">
        <v>35</v>
      </c>
      <c r="F91" s="31" t="s">
        <v>90</v>
      </c>
      <c r="G91" s="31" t="s">
        <v>428</v>
      </c>
      <c r="H91" s="27" t="s">
        <v>429</v>
      </c>
      <c r="I91" s="31" t="s">
        <v>49</v>
      </c>
      <c r="J91" s="31" t="s">
        <v>430</v>
      </c>
      <c r="K91" s="31" t="s">
        <v>431</v>
      </c>
      <c r="L91" s="31" t="s">
        <v>432</v>
      </c>
      <c r="M91" s="18" t="s">
        <v>50</v>
      </c>
      <c r="N91" s="31" t="s">
        <v>433</v>
      </c>
      <c r="O91" s="47">
        <v>40</v>
      </c>
      <c r="P91" s="31">
        <v>40</v>
      </c>
      <c r="Q91" s="18">
        <v>0</v>
      </c>
      <c r="R91" s="31">
        <v>1</v>
      </c>
      <c r="S91" s="31">
        <v>163</v>
      </c>
      <c r="T91" s="31">
        <v>652</v>
      </c>
      <c r="U91" s="31">
        <v>0</v>
      </c>
      <c r="V91" s="31">
        <v>15</v>
      </c>
      <c r="W91" s="31">
        <v>46</v>
      </c>
      <c r="X91" s="18" t="s">
        <v>399</v>
      </c>
      <c r="Y91" s="31" t="s">
        <v>422</v>
      </c>
      <c r="Z91" s="31"/>
    </row>
    <row r="92" s="3" customFormat="1" ht="79" customHeight="1" spans="1:26">
      <c r="A92" s="26"/>
      <c r="B92" s="18">
        <f t="shared" si="7"/>
        <v>88</v>
      </c>
      <c r="C92" s="31" t="s">
        <v>33</v>
      </c>
      <c r="D92" s="31" t="s">
        <v>34</v>
      </c>
      <c r="E92" s="31" t="s">
        <v>35</v>
      </c>
      <c r="F92" s="31" t="s">
        <v>116</v>
      </c>
      <c r="G92" s="31" t="s">
        <v>434</v>
      </c>
      <c r="H92" s="93" t="s">
        <v>435</v>
      </c>
      <c r="I92" s="31" t="s">
        <v>49</v>
      </c>
      <c r="J92" s="31" t="s">
        <v>436</v>
      </c>
      <c r="K92" s="31">
        <v>20230601</v>
      </c>
      <c r="L92" s="31">
        <v>20231031</v>
      </c>
      <c r="M92" s="18" t="s">
        <v>50</v>
      </c>
      <c r="N92" s="31" t="s">
        <v>437</v>
      </c>
      <c r="O92" s="47">
        <v>40</v>
      </c>
      <c r="P92" s="31">
        <v>40</v>
      </c>
      <c r="Q92" s="18">
        <v>0</v>
      </c>
      <c r="R92" s="31">
        <v>1</v>
      </c>
      <c r="S92" s="31">
        <v>950</v>
      </c>
      <c r="T92" s="31">
        <v>3564</v>
      </c>
      <c r="U92" s="31">
        <v>1</v>
      </c>
      <c r="V92" s="31">
        <v>180</v>
      </c>
      <c r="W92" s="31">
        <v>587</v>
      </c>
      <c r="X92" s="18" t="s">
        <v>399</v>
      </c>
      <c r="Y92" s="31" t="s">
        <v>422</v>
      </c>
      <c r="Z92" s="35"/>
    </row>
    <row r="93" s="3" customFormat="1" ht="78" customHeight="1" spans="1:26">
      <c r="A93" s="26" t="s">
        <v>45</v>
      </c>
      <c r="B93" s="18">
        <f t="shared" ref="B93:B102" si="8">ROW()-4</f>
        <v>89</v>
      </c>
      <c r="C93" s="31" t="s">
        <v>33</v>
      </c>
      <c r="D93" s="31" t="s">
        <v>34</v>
      </c>
      <c r="E93" s="31" t="s">
        <v>35</v>
      </c>
      <c r="F93" s="31" t="s">
        <v>93</v>
      </c>
      <c r="G93" s="31" t="s">
        <v>438</v>
      </c>
      <c r="H93" s="93" t="s">
        <v>439</v>
      </c>
      <c r="I93" s="31" t="s">
        <v>49</v>
      </c>
      <c r="J93" s="31" t="s">
        <v>440</v>
      </c>
      <c r="K93" s="31" t="s">
        <v>441</v>
      </c>
      <c r="L93" s="31" t="s">
        <v>442</v>
      </c>
      <c r="M93" s="18" t="s">
        <v>50</v>
      </c>
      <c r="N93" s="31" t="s">
        <v>443</v>
      </c>
      <c r="O93" s="47">
        <v>40</v>
      </c>
      <c r="P93" s="31">
        <v>40</v>
      </c>
      <c r="Q93" s="18">
        <v>0</v>
      </c>
      <c r="R93" s="31">
        <v>1</v>
      </c>
      <c r="S93" s="31">
        <v>450</v>
      </c>
      <c r="T93" s="31">
        <v>1266</v>
      </c>
      <c r="U93" s="31">
        <v>12</v>
      </c>
      <c r="V93" s="31">
        <v>32</v>
      </c>
      <c r="W93" s="31">
        <v>0</v>
      </c>
      <c r="X93" s="18" t="s">
        <v>399</v>
      </c>
      <c r="Y93" s="31" t="s">
        <v>422</v>
      </c>
      <c r="Z93" s="35"/>
    </row>
    <row r="94" s="3" customFormat="1" ht="82" customHeight="1" spans="1:26">
      <c r="A94" s="26" t="s">
        <v>45</v>
      </c>
      <c r="B94" s="18">
        <f t="shared" si="8"/>
        <v>90</v>
      </c>
      <c r="C94" s="31" t="s">
        <v>33</v>
      </c>
      <c r="D94" s="31" t="s">
        <v>34</v>
      </c>
      <c r="E94" s="31" t="s">
        <v>35</v>
      </c>
      <c r="F94" s="31" t="s">
        <v>104</v>
      </c>
      <c r="G94" s="31" t="s">
        <v>444</v>
      </c>
      <c r="H94" s="93" t="s">
        <v>445</v>
      </c>
      <c r="I94" s="31" t="s">
        <v>49</v>
      </c>
      <c r="J94" s="31" t="s">
        <v>446</v>
      </c>
      <c r="K94" s="31" t="s">
        <v>447</v>
      </c>
      <c r="L94" s="31" t="s">
        <v>448</v>
      </c>
      <c r="M94" s="18" t="s">
        <v>50</v>
      </c>
      <c r="N94" s="31" t="s">
        <v>421</v>
      </c>
      <c r="O94" s="47">
        <v>40</v>
      </c>
      <c r="P94" s="31">
        <v>40</v>
      </c>
      <c r="Q94" s="18">
        <v>0</v>
      </c>
      <c r="R94" s="31">
        <v>1</v>
      </c>
      <c r="S94" s="31">
        <v>153</v>
      </c>
      <c r="T94" s="31">
        <v>459</v>
      </c>
      <c r="U94" s="31">
        <v>1</v>
      </c>
      <c r="V94" s="31">
        <v>9</v>
      </c>
      <c r="W94" s="31">
        <v>18</v>
      </c>
      <c r="X94" s="18" t="s">
        <v>399</v>
      </c>
      <c r="Y94" s="31" t="s">
        <v>422</v>
      </c>
      <c r="Z94" s="35"/>
    </row>
    <row r="95" s="3" customFormat="1" ht="75" customHeight="1" spans="1:26">
      <c r="A95" s="26" t="s">
        <v>45</v>
      </c>
      <c r="B95" s="18">
        <f t="shared" si="8"/>
        <v>91</v>
      </c>
      <c r="C95" s="31" t="s">
        <v>33</v>
      </c>
      <c r="D95" s="31" t="s">
        <v>34</v>
      </c>
      <c r="E95" s="31" t="s">
        <v>35</v>
      </c>
      <c r="F95" s="31" t="s">
        <v>113</v>
      </c>
      <c r="G95" s="31" t="s">
        <v>449</v>
      </c>
      <c r="H95" s="93" t="s">
        <v>450</v>
      </c>
      <c r="I95" s="31" t="s">
        <v>49</v>
      </c>
      <c r="J95" s="35" t="s">
        <v>451</v>
      </c>
      <c r="K95" s="31" t="s">
        <v>426</v>
      </c>
      <c r="L95" s="31" t="s">
        <v>452</v>
      </c>
      <c r="M95" s="18" t="s">
        <v>50</v>
      </c>
      <c r="N95" s="31" t="s">
        <v>421</v>
      </c>
      <c r="O95" s="47">
        <v>40</v>
      </c>
      <c r="P95" s="31">
        <v>40</v>
      </c>
      <c r="Q95" s="18">
        <v>0</v>
      </c>
      <c r="R95" s="31">
        <v>1</v>
      </c>
      <c r="S95" s="31">
        <v>103</v>
      </c>
      <c r="T95" s="31">
        <v>460</v>
      </c>
      <c r="U95" s="31">
        <v>0</v>
      </c>
      <c r="V95" s="31">
        <v>60</v>
      </c>
      <c r="W95" s="31">
        <v>85</v>
      </c>
      <c r="X95" s="18" t="s">
        <v>399</v>
      </c>
      <c r="Y95" s="31" t="s">
        <v>422</v>
      </c>
      <c r="Z95" s="35"/>
    </row>
    <row r="96" s="3" customFormat="1" ht="79" customHeight="1" spans="1:26">
      <c r="A96" s="26" t="s">
        <v>45</v>
      </c>
      <c r="B96" s="18">
        <f t="shared" si="8"/>
        <v>92</v>
      </c>
      <c r="C96" s="31" t="s">
        <v>33</v>
      </c>
      <c r="D96" s="31" t="s">
        <v>34</v>
      </c>
      <c r="E96" s="31" t="s">
        <v>35</v>
      </c>
      <c r="F96" s="31" t="s">
        <v>125</v>
      </c>
      <c r="G96" s="31" t="s">
        <v>453</v>
      </c>
      <c r="H96" s="93" t="s">
        <v>454</v>
      </c>
      <c r="I96" s="31" t="s">
        <v>49</v>
      </c>
      <c r="J96" s="31" t="s">
        <v>455</v>
      </c>
      <c r="K96" s="31" t="s">
        <v>426</v>
      </c>
      <c r="L96" s="31" t="s">
        <v>456</v>
      </c>
      <c r="M96" s="18" t="s">
        <v>50</v>
      </c>
      <c r="N96" s="31" t="s">
        <v>457</v>
      </c>
      <c r="O96" s="47">
        <v>40</v>
      </c>
      <c r="P96" s="31">
        <v>40</v>
      </c>
      <c r="Q96" s="18">
        <v>0</v>
      </c>
      <c r="R96" s="31">
        <v>1</v>
      </c>
      <c r="S96" s="31">
        <v>120</v>
      </c>
      <c r="T96" s="31">
        <v>600</v>
      </c>
      <c r="U96" s="31">
        <v>1</v>
      </c>
      <c r="V96" s="31">
        <v>194</v>
      </c>
      <c r="W96" s="37">
        <v>68</v>
      </c>
      <c r="X96" s="18" t="s">
        <v>399</v>
      </c>
      <c r="Y96" s="31" t="s">
        <v>422</v>
      </c>
      <c r="Z96" s="110"/>
    </row>
    <row r="97" s="3" customFormat="1" ht="83" customHeight="1" spans="1:26">
      <c r="A97" s="26"/>
      <c r="B97" s="18">
        <f t="shared" si="8"/>
        <v>93</v>
      </c>
      <c r="C97" s="31" t="s">
        <v>33</v>
      </c>
      <c r="D97" s="31" t="s">
        <v>34</v>
      </c>
      <c r="E97" s="31" t="s">
        <v>35</v>
      </c>
      <c r="F97" s="31" t="s">
        <v>82</v>
      </c>
      <c r="G97" s="31" t="s">
        <v>458</v>
      </c>
      <c r="H97" s="94" t="s">
        <v>459</v>
      </c>
      <c r="I97" s="31" t="s">
        <v>49</v>
      </c>
      <c r="J97" s="31" t="s">
        <v>460</v>
      </c>
      <c r="K97" s="99">
        <v>45170</v>
      </c>
      <c r="L97" s="31" t="s">
        <v>427</v>
      </c>
      <c r="M97" s="31" t="s">
        <v>405</v>
      </c>
      <c r="N97" s="39" t="s">
        <v>406</v>
      </c>
      <c r="O97" s="31">
        <v>40</v>
      </c>
      <c r="P97" s="31">
        <v>40</v>
      </c>
      <c r="Q97" s="18">
        <v>0</v>
      </c>
      <c r="R97" s="31">
        <v>1</v>
      </c>
      <c r="S97" s="31">
        <v>62</v>
      </c>
      <c r="T97" s="31">
        <v>274</v>
      </c>
      <c r="U97" s="31">
        <v>1</v>
      </c>
      <c r="V97" s="31">
        <v>7</v>
      </c>
      <c r="W97" s="31">
        <v>23</v>
      </c>
      <c r="X97" s="18" t="s">
        <v>461</v>
      </c>
      <c r="Y97" s="18" t="s">
        <v>461</v>
      </c>
      <c r="Z97" s="29"/>
    </row>
    <row r="98" s="3" customFormat="1" ht="80" customHeight="1" spans="1:26">
      <c r="A98" s="26"/>
      <c r="B98" s="18">
        <f t="shared" si="8"/>
        <v>94</v>
      </c>
      <c r="C98" s="31" t="s">
        <v>33</v>
      </c>
      <c r="D98" s="31" t="s">
        <v>34</v>
      </c>
      <c r="E98" s="31" t="s">
        <v>35</v>
      </c>
      <c r="F98" s="31" t="s">
        <v>82</v>
      </c>
      <c r="G98" s="31" t="s">
        <v>462</v>
      </c>
      <c r="H98" s="93" t="s">
        <v>463</v>
      </c>
      <c r="I98" s="31" t="s">
        <v>49</v>
      </c>
      <c r="J98" s="31" t="s">
        <v>464</v>
      </c>
      <c r="K98" s="31" t="s">
        <v>426</v>
      </c>
      <c r="L98" s="31" t="s">
        <v>427</v>
      </c>
      <c r="M98" s="18" t="s">
        <v>50</v>
      </c>
      <c r="N98" s="39" t="s">
        <v>406</v>
      </c>
      <c r="O98" s="47">
        <v>40</v>
      </c>
      <c r="P98" s="31">
        <v>40</v>
      </c>
      <c r="Q98" s="18">
        <v>0</v>
      </c>
      <c r="R98" s="31">
        <v>1</v>
      </c>
      <c r="S98" s="31">
        <v>106</v>
      </c>
      <c r="T98" s="31">
        <v>346</v>
      </c>
      <c r="U98" s="31">
        <v>1</v>
      </c>
      <c r="V98" s="31">
        <v>17</v>
      </c>
      <c r="W98" s="31">
        <v>46</v>
      </c>
      <c r="X98" s="18" t="s">
        <v>399</v>
      </c>
      <c r="Y98" s="31" t="s">
        <v>422</v>
      </c>
      <c r="Z98" s="29"/>
    </row>
    <row r="99" s="3" customFormat="1" ht="82" customHeight="1" spans="1:26">
      <c r="A99" s="26" t="s">
        <v>45</v>
      </c>
      <c r="B99" s="18">
        <f t="shared" si="8"/>
        <v>95</v>
      </c>
      <c r="C99" s="31" t="s">
        <v>33</v>
      </c>
      <c r="D99" s="31" t="s">
        <v>34</v>
      </c>
      <c r="E99" s="31" t="s">
        <v>35</v>
      </c>
      <c r="F99" s="31" t="s">
        <v>90</v>
      </c>
      <c r="G99" s="31" t="s">
        <v>465</v>
      </c>
      <c r="H99" s="27" t="s">
        <v>466</v>
      </c>
      <c r="I99" s="31" t="s">
        <v>49</v>
      </c>
      <c r="J99" s="31" t="s">
        <v>467</v>
      </c>
      <c r="K99" s="31" t="s">
        <v>431</v>
      </c>
      <c r="L99" s="31" t="s">
        <v>432</v>
      </c>
      <c r="M99" s="18" t="s">
        <v>50</v>
      </c>
      <c r="N99" s="31" t="s">
        <v>468</v>
      </c>
      <c r="O99" s="47">
        <v>40</v>
      </c>
      <c r="P99" s="31">
        <v>40</v>
      </c>
      <c r="Q99" s="18">
        <v>0</v>
      </c>
      <c r="R99" s="31">
        <v>1</v>
      </c>
      <c r="S99" s="31">
        <v>120</v>
      </c>
      <c r="T99" s="31">
        <v>436</v>
      </c>
      <c r="U99" s="31">
        <v>0</v>
      </c>
      <c r="V99" s="31">
        <v>11</v>
      </c>
      <c r="W99" s="31">
        <v>39</v>
      </c>
      <c r="X99" s="18" t="s">
        <v>399</v>
      </c>
      <c r="Y99" s="31" t="s">
        <v>422</v>
      </c>
      <c r="Z99" s="31"/>
    </row>
    <row r="100" s="3" customFormat="1" ht="73" customHeight="1" spans="1:26">
      <c r="A100" s="26"/>
      <c r="B100" s="18">
        <f t="shared" si="8"/>
        <v>96</v>
      </c>
      <c r="C100" s="31" t="s">
        <v>33</v>
      </c>
      <c r="D100" s="31" t="s">
        <v>34</v>
      </c>
      <c r="E100" s="31" t="s">
        <v>35</v>
      </c>
      <c r="F100" s="31" t="s">
        <v>116</v>
      </c>
      <c r="G100" s="31" t="s">
        <v>469</v>
      </c>
      <c r="H100" s="93" t="s">
        <v>470</v>
      </c>
      <c r="I100" s="31" t="s">
        <v>49</v>
      </c>
      <c r="J100" s="31" t="s">
        <v>471</v>
      </c>
      <c r="K100" s="31">
        <v>20230701</v>
      </c>
      <c r="L100" s="31">
        <v>20231031</v>
      </c>
      <c r="M100" s="18" t="s">
        <v>50</v>
      </c>
      <c r="N100" s="31" t="s">
        <v>472</v>
      </c>
      <c r="O100" s="47">
        <v>40</v>
      </c>
      <c r="P100" s="31">
        <v>40</v>
      </c>
      <c r="Q100" s="18">
        <v>0</v>
      </c>
      <c r="R100" s="31">
        <v>1</v>
      </c>
      <c r="S100" s="31">
        <v>501</v>
      </c>
      <c r="T100" s="31">
        <v>1901</v>
      </c>
      <c r="U100" s="31">
        <v>1</v>
      </c>
      <c r="V100" s="31">
        <v>43</v>
      </c>
      <c r="W100" s="31">
        <v>139</v>
      </c>
      <c r="X100" s="18" t="s">
        <v>399</v>
      </c>
      <c r="Y100" s="31" t="s">
        <v>422</v>
      </c>
      <c r="Z100" s="35"/>
    </row>
    <row r="101" s="3" customFormat="1" ht="77" customHeight="1" spans="1:26">
      <c r="A101" s="26" t="s">
        <v>45</v>
      </c>
      <c r="B101" s="18">
        <f t="shared" si="8"/>
        <v>97</v>
      </c>
      <c r="C101" s="31" t="s">
        <v>33</v>
      </c>
      <c r="D101" s="31" t="s">
        <v>34</v>
      </c>
      <c r="E101" s="31" t="s">
        <v>35</v>
      </c>
      <c r="F101" s="31" t="s">
        <v>93</v>
      </c>
      <c r="G101" s="31" t="s">
        <v>473</v>
      </c>
      <c r="H101" s="93" t="s">
        <v>474</v>
      </c>
      <c r="I101" s="31" t="s">
        <v>49</v>
      </c>
      <c r="J101" s="31" t="s">
        <v>475</v>
      </c>
      <c r="K101" s="31" t="s">
        <v>441</v>
      </c>
      <c r="L101" s="31" t="s">
        <v>442</v>
      </c>
      <c r="M101" s="18" t="s">
        <v>50</v>
      </c>
      <c r="N101" s="31" t="s">
        <v>476</v>
      </c>
      <c r="O101" s="47">
        <v>40</v>
      </c>
      <c r="P101" s="31">
        <v>40</v>
      </c>
      <c r="Q101" s="18">
        <v>0</v>
      </c>
      <c r="R101" s="31">
        <v>1</v>
      </c>
      <c r="S101" s="31">
        <v>280</v>
      </c>
      <c r="T101" s="31">
        <v>1050</v>
      </c>
      <c r="U101" s="31">
        <v>30</v>
      </c>
      <c r="V101" s="31">
        <v>86</v>
      </c>
      <c r="W101" s="31">
        <v>0</v>
      </c>
      <c r="X101" s="18" t="s">
        <v>399</v>
      </c>
      <c r="Y101" s="31" t="s">
        <v>422</v>
      </c>
      <c r="Z101" s="35"/>
    </row>
    <row r="102" s="3" customFormat="1" ht="79" customHeight="1" spans="1:26">
      <c r="A102" s="26" t="s">
        <v>45</v>
      </c>
      <c r="B102" s="18">
        <f t="shared" si="8"/>
        <v>98</v>
      </c>
      <c r="C102" s="31" t="s">
        <v>33</v>
      </c>
      <c r="D102" s="31" t="s">
        <v>34</v>
      </c>
      <c r="E102" s="31" t="s">
        <v>35</v>
      </c>
      <c r="F102" s="31" t="s">
        <v>104</v>
      </c>
      <c r="G102" s="31" t="s">
        <v>477</v>
      </c>
      <c r="H102" s="93" t="s">
        <v>478</v>
      </c>
      <c r="I102" s="31" t="s">
        <v>49</v>
      </c>
      <c r="J102" s="31" t="s">
        <v>479</v>
      </c>
      <c r="K102" s="31" t="s">
        <v>447</v>
      </c>
      <c r="L102" s="31" t="s">
        <v>448</v>
      </c>
      <c r="M102" s="18" t="s">
        <v>50</v>
      </c>
      <c r="N102" s="31" t="s">
        <v>472</v>
      </c>
      <c r="O102" s="47">
        <v>40</v>
      </c>
      <c r="P102" s="31">
        <v>40</v>
      </c>
      <c r="Q102" s="18">
        <v>0</v>
      </c>
      <c r="R102" s="31">
        <v>1</v>
      </c>
      <c r="S102" s="31">
        <v>32</v>
      </c>
      <c r="T102" s="31">
        <v>145</v>
      </c>
      <c r="U102" s="31">
        <v>1</v>
      </c>
      <c r="V102" s="31">
        <v>2</v>
      </c>
      <c r="W102" s="31">
        <v>9</v>
      </c>
      <c r="X102" s="18" t="s">
        <v>399</v>
      </c>
      <c r="Y102" s="31" t="s">
        <v>422</v>
      </c>
      <c r="Z102" s="35"/>
    </row>
    <row r="103" s="3" customFormat="1" ht="87" customHeight="1" spans="1:26">
      <c r="A103" s="26" t="s">
        <v>45</v>
      </c>
      <c r="B103" s="18">
        <f t="shared" ref="B103:B112" si="9">ROW()-4</f>
        <v>99</v>
      </c>
      <c r="C103" s="31" t="s">
        <v>33</v>
      </c>
      <c r="D103" s="31" t="s">
        <v>34</v>
      </c>
      <c r="E103" s="31" t="s">
        <v>35</v>
      </c>
      <c r="F103" s="31" t="s">
        <v>113</v>
      </c>
      <c r="G103" s="31" t="s">
        <v>480</v>
      </c>
      <c r="H103" s="93" t="s">
        <v>481</v>
      </c>
      <c r="I103" s="31" t="s">
        <v>49</v>
      </c>
      <c r="J103" s="31" t="s">
        <v>482</v>
      </c>
      <c r="K103" s="31" t="s">
        <v>420</v>
      </c>
      <c r="L103" s="31" t="s">
        <v>483</v>
      </c>
      <c r="M103" s="18" t="s">
        <v>50</v>
      </c>
      <c r="N103" s="31" t="s">
        <v>484</v>
      </c>
      <c r="O103" s="47">
        <v>40</v>
      </c>
      <c r="P103" s="31">
        <v>40</v>
      </c>
      <c r="Q103" s="18">
        <v>0</v>
      </c>
      <c r="R103" s="31">
        <v>1</v>
      </c>
      <c r="S103" s="31">
        <v>150</v>
      </c>
      <c r="T103" s="31">
        <v>520</v>
      </c>
      <c r="U103" s="31">
        <v>0</v>
      </c>
      <c r="V103" s="31">
        <v>32</v>
      </c>
      <c r="W103" s="31">
        <v>75</v>
      </c>
      <c r="X103" s="18" t="s">
        <v>399</v>
      </c>
      <c r="Y103" s="31" t="s">
        <v>422</v>
      </c>
      <c r="Z103" s="35"/>
    </row>
    <row r="104" s="3" customFormat="1" ht="85" customHeight="1" spans="1:26">
      <c r="A104" s="26"/>
      <c r="B104" s="18">
        <f t="shared" si="9"/>
        <v>100</v>
      </c>
      <c r="C104" s="31" t="s">
        <v>33</v>
      </c>
      <c r="D104" s="31" t="s">
        <v>34</v>
      </c>
      <c r="E104" s="31" t="s">
        <v>35</v>
      </c>
      <c r="F104" s="31" t="s">
        <v>125</v>
      </c>
      <c r="G104" s="31" t="s">
        <v>485</v>
      </c>
      <c r="H104" s="93" t="s">
        <v>486</v>
      </c>
      <c r="I104" s="31" t="s">
        <v>49</v>
      </c>
      <c r="J104" s="31" t="s">
        <v>487</v>
      </c>
      <c r="K104" s="31" t="s">
        <v>426</v>
      </c>
      <c r="L104" s="31" t="s">
        <v>420</v>
      </c>
      <c r="M104" s="18" t="s">
        <v>50</v>
      </c>
      <c r="N104" s="31" t="s">
        <v>488</v>
      </c>
      <c r="O104" s="47">
        <v>40</v>
      </c>
      <c r="P104" s="31">
        <v>40</v>
      </c>
      <c r="Q104" s="18">
        <v>0</v>
      </c>
      <c r="R104" s="31" t="s">
        <v>489</v>
      </c>
      <c r="S104" s="31" t="s">
        <v>490</v>
      </c>
      <c r="T104" s="31" t="s">
        <v>491</v>
      </c>
      <c r="U104" s="31" t="s">
        <v>489</v>
      </c>
      <c r="V104" s="31" t="s">
        <v>492</v>
      </c>
      <c r="W104" s="31" t="s">
        <v>493</v>
      </c>
      <c r="X104" s="18" t="s">
        <v>399</v>
      </c>
      <c r="Y104" s="31" t="s">
        <v>422</v>
      </c>
      <c r="Z104" s="110"/>
    </row>
    <row r="105" s="3" customFormat="1" ht="115" customHeight="1" spans="1:26">
      <c r="A105" s="26"/>
      <c r="B105" s="18">
        <f t="shared" si="9"/>
        <v>101</v>
      </c>
      <c r="C105" s="31" t="s">
        <v>33</v>
      </c>
      <c r="D105" s="31" t="s">
        <v>34</v>
      </c>
      <c r="E105" s="31" t="s">
        <v>35</v>
      </c>
      <c r="F105" s="31" t="s">
        <v>125</v>
      </c>
      <c r="G105" s="31" t="s">
        <v>494</v>
      </c>
      <c r="H105" s="93" t="s">
        <v>495</v>
      </c>
      <c r="I105" s="31" t="s">
        <v>49</v>
      </c>
      <c r="J105" s="31" t="s">
        <v>496</v>
      </c>
      <c r="K105" s="31" t="s">
        <v>426</v>
      </c>
      <c r="L105" s="31" t="s">
        <v>420</v>
      </c>
      <c r="M105" s="18" t="s">
        <v>50</v>
      </c>
      <c r="N105" s="31" t="s">
        <v>497</v>
      </c>
      <c r="O105" s="47">
        <v>40</v>
      </c>
      <c r="P105" s="31">
        <v>40</v>
      </c>
      <c r="Q105" s="18">
        <v>0</v>
      </c>
      <c r="R105" s="31">
        <v>1</v>
      </c>
      <c r="S105" s="31">
        <v>45</v>
      </c>
      <c r="T105" s="31">
        <v>320</v>
      </c>
      <c r="U105" s="31">
        <v>1</v>
      </c>
      <c r="V105" s="31">
        <v>5</v>
      </c>
      <c r="W105" s="31">
        <v>20</v>
      </c>
      <c r="X105" s="18" t="s">
        <v>399</v>
      </c>
      <c r="Y105" s="31" t="s">
        <v>422</v>
      </c>
      <c r="Z105" s="110"/>
    </row>
    <row r="106" s="3" customFormat="1" ht="64.8" spans="1:26">
      <c r="A106" s="26"/>
      <c r="B106" s="18">
        <f t="shared" si="9"/>
        <v>102</v>
      </c>
      <c r="C106" s="31" t="s">
        <v>33</v>
      </c>
      <c r="D106" s="31" t="s">
        <v>34</v>
      </c>
      <c r="E106" s="31" t="s">
        <v>35</v>
      </c>
      <c r="F106" s="31" t="s">
        <v>136</v>
      </c>
      <c r="G106" s="31" t="s">
        <v>498</v>
      </c>
      <c r="H106" s="93" t="s">
        <v>499</v>
      </c>
      <c r="I106" s="31" t="s">
        <v>49</v>
      </c>
      <c r="J106" s="31" t="s">
        <v>500</v>
      </c>
      <c r="K106" s="31">
        <v>2023.6</v>
      </c>
      <c r="L106" s="31">
        <v>2023.11</v>
      </c>
      <c r="M106" s="18" t="s">
        <v>50</v>
      </c>
      <c r="N106" s="71" t="s">
        <v>406</v>
      </c>
      <c r="O106" s="47">
        <v>40</v>
      </c>
      <c r="P106" s="31">
        <v>40</v>
      </c>
      <c r="Q106" s="18">
        <v>0</v>
      </c>
      <c r="R106" s="31">
        <v>1</v>
      </c>
      <c r="S106" s="31">
        <v>58</v>
      </c>
      <c r="T106" s="31">
        <v>178</v>
      </c>
      <c r="U106" s="31">
        <v>0</v>
      </c>
      <c r="V106" s="31">
        <v>1</v>
      </c>
      <c r="W106" s="31">
        <v>2</v>
      </c>
      <c r="X106" s="18" t="s">
        <v>399</v>
      </c>
      <c r="Y106" s="31" t="s">
        <v>422</v>
      </c>
      <c r="Z106" s="35"/>
    </row>
    <row r="107" s="3" customFormat="1" ht="64.8" spans="1:26">
      <c r="A107" s="26"/>
      <c r="B107" s="18">
        <f t="shared" si="9"/>
        <v>103</v>
      </c>
      <c r="C107" s="31" t="s">
        <v>33</v>
      </c>
      <c r="D107" s="31" t="s">
        <v>34</v>
      </c>
      <c r="E107" s="31" t="s">
        <v>35</v>
      </c>
      <c r="F107" s="31" t="s">
        <v>136</v>
      </c>
      <c r="G107" s="31" t="s">
        <v>501</v>
      </c>
      <c r="H107" s="93" t="s">
        <v>502</v>
      </c>
      <c r="I107" s="31" t="s">
        <v>49</v>
      </c>
      <c r="J107" s="31" t="s">
        <v>503</v>
      </c>
      <c r="K107" s="31">
        <v>2023.6</v>
      </c>
      <c r="L107" s="31">
        <v>2023.11</v>
      </c>
      <c r="M107" s="18" t="s">
        <v>50</v>
      </c>
      <c r="N107" s="71" t="s">
        <v>406</v>
      </c>
      <c r="O107" s="47">
        <v>40</v>
      </c>
      <c r="P107" s="31">
        <v>40</v>
      </c>
      <c r="Q107" s="18">
        <v>0</v>
      </c>
      <c r="R107" s="31">
        <v>1</v>
      </c>
      <c r="S107" s="31">
        <v>62</v>
      </c>
      <c r="T107" s="31">
        <v>205</v>
      </c>
      <c r="U107" s="31">
        <v>0</v>
      </c>
      <c r="V107" s="31">
        <v>2</v>
      </c>
      <c r="W107" s="31">
        <v>5</v>
      </c>
      <c r="X107" s="18" t="s">
        <v>399</v>
      </c>
      <c r="Y107" s="31" t="s">
        <v>422</v>
      </c>
      <c r="Z107" s="35"/>
    </row>
    <row r="108" s="3" customFormat="1" ht="64.8" spans="1:26">
      <c r="A108" s="26"/>
      <c r="B108" s="18">
        <f t="shared" si="9"/>
        <v>104</v>
      </c>
      <c r="C108" s="31" t="s">
        <v>33</v>
      </c>
      <c r="D108" s="31" t="s">
        <v>34</v>
      </c>
      <c r="E108" s="31" t="s">
        <v>35</v>
      </c>
      <c r="F108" s="31" t="s">
        <v>107</v>
      </c>
      <c r="G108" s="31" t="s">
        <v>504</v>
      </c>
      <c r="H108" s="93" t="s">
        <v>505</v>
      </c>
      <c r="I108" s="31" t="s">
        <v>49</v>
      </c>
      <c r="J108" s="31" t="s">
        <v>506</v>
      </c>
      <c r="K108" s="31" t="s">
        <v>507</v>
      </c>
      <c r="L108" s="31" t="s">
        <v>508</v>
      </c>
      <c r="M108" s="18" t="s">
        <v>50</v>
      </c>
      <c r="N108" s="31" t="s">
        <v>421</v>
      </c>
      <c r="O108" s="47">
        <v>40</v>
      </c>
      <c r="P108" s="31">
        <v>40</v>
      </c>
      <c r="Q108" s="18">
        <v>0</v>
      </c>
      <c r="R108" s="31">
        <v>1</v>
      </c>
      <c r="S108" s="31">
        <v>200</v>
      </c>
      <c r="T108" s="31">
        <v>650</v>
      </c>
      <c r="U108" s="31">
        <v>1</v>
      </c>
      <c r="V108" s="31">
        <v>13</v>
      </c>
      <c r="W108" s="31">
        <v>45</v>
      </c>
      <c r="X108" s="18" t="s">
        <v>399</v>
      </c>
      <c r="Y108" s="31" t="s">
        <v>422</v>
      </c>
      <c r="Z108" s="35"/>
    </row>
    <row r="109" s="3" customFormat="1" ht="64.8" spans="1:26">
      <c r="A109" s="26" t="s">
        <v>45</v>
      </c>
      <c r="B109" s="18">
        <f t="shared" si="9"/>
        <v>105</v>
      </c>
      <c r="C109" s="31" t="s">
        <v>33</v>
      </c>
      <c r="D109" s="31" t="s">
        <v>34</v>
      </c>
      <c r="E109" s="31" t="s">
        <v>35</v>
      </c>
      <c r="F109" s="31" t="s">
        <v>107</v>
      </c>
      <c r="G109" s="31" t="s">
        <v>509</v>
      </c>
      <c r="H109" s="93" t="s">
        <v>510</v>
      </c>
      <c r="I109" s="31" t="s">
        <v>49</v>
      </c>
      <c r="J109" s="31" t="s">
        <v>511</v>
      </c>
      <c r="K109" s="31" t="s">
        <v>507</v>
      </c>
      <c r="L109" s="31">
        <v>2023.9</v>
      </c>
      <c r="M109" s="18" t="s">
        <v>50</v>
      </c>
      <c r="N109" s="31" t="s">
        <v>421</v>
      </c>
      <c r="O109" s="47">
        <v>40</v>
      </c>
      <c r="P109" s="31">
        <v>40</v>
      </c>
      <c r="Q109" s="18">
        <v>0</v>
      </c>
      <c r="R109" s="31">
        <v>1</v>
      </c>
      <c r="S109" s="31">
        <v>100</v>
      </c>
      <c r="T109" s="31">
        <v>300</v>
      </c>
      <c r="U109" s="31">
        <v>1</v>
      </c>
      <c r="V109" s="31">
        <v>7</v>
      </c>
      <c r="W109" s="31">
        <v>20</v>
      </c>
      <c r="X109" s="18" t="s">
        <v>399</v>
      </c>
      <c r="Y109" s="31" t="s">
        <v>422</v>
      </c>
      <c r="Z109" s="35"/>
    </row>
    <row r="110" s="3" customFormat="1" ht="82" customHeight="1" spans="1:26">
      <c r="A110" s="26" t="s">
        <v>45</v>
      </c>
      <c r="B110" s="18">
        <f t="shared" si="9"/>
        <v>106</v>
      </c>
      <c r="C110" s="31" t="s">
        <v>33</v>
      </c>
      <c r="D110" s="31" t="s">
        <v>34</v>
      </c>
      <c r="E110" s="31" t="s">
        <v>35</v>
      </c>
      <c r="F110" s="31" t="s">
        <v>130</v>
      </c>
      <c r="G110" s="31" t="s">
        <v>512</v>
      </c>
      <c r="H110" s="93" t="s">
        <v>513</v>
      </c>
      <c r="I110" s="31" t="s">
        <v>49</v>
      </c>
      <c r="J110" s="31" t="s">
        <v>514</v>
      </c>
      <c r="K110" s="31" t="s">
        <v>515</v>
      </c>
      <c r="L110" s="31" t="s">
        <v>432</v>
      </c>
      <c r="M110" s="18" t="s">
        <v>50</v>
      </c>
      <c r="N110" s="31" t="s">
        <v>516</v>
      </c>
      <c r="O110" s="47">
        <v>40</v>
      </c>
      <c r="P110" s="31">
        <v>40</v>
      </c>
      <c r="Q110" s="18">
        <v>0</v>
      </c>
      <c r="R110" s="31">
        <v>1</v>
      </c>
      <c r="S110" s="31">
        <v>559</v>
      </c>
      <c r="T110" s="31">
        <v>2275</v>
      </c>
      <c r="U110" s="31">
        <v>0</v>
      </c>
      <c r="V110" s="31">
        <v>79</v>
      </c>
      <c r="W110" s="31">
        <v>202</v>
      </c>
      <c r="X110" s="18" t="s">
        <v>399</v>
      </c>
      <c r="Y110" s="31" t="s">
        <v>422</v>
      </c>
      <c r="Z110" s="29"/>
    </row>
    <row r="111" s="3" customFormat="1" ht="87" customHeight="1" spans="1:26">
      <c r="A111" s="26" t="s">
        <v>45</v>
      </c>
      <c r="B111" s="18">
        <f t="shared" si="9"/>
        <v>107</v>
      </c>
      <c r="C111" s="31" t="s">
        <v>33</v>
      </c>
      <c r="D111" s="31" t="s">
        <v>34</v>
      </c>
      <c r="E111" s="31" t="s">
        <v>35</v>
      </c>
      <c r="F111" s="31" t="s">
        <v>98</v>
      </c>
      <c r="G111" s="31" t="s">
        <v>517</v>
      </c>
      <c r="H111" s="93" t="s">
        <v>518</v>
      </c>
      <c r="I111" s="31" t="s">
        <v>49</v>
      </c>
      <c r="J111" s="31" t="s">
        <v>519</v>
      </c>
      <c r="K111" s="31">
        <v>2023.7</v>
      </c>
      <c r="L111" s="31" t="s">
        <v>520</v>
      </c>
      <c r="M111" s="18" t="s">
        <v>50</v>
      </c>
      <c r="N111" s="31" t="s">
        <v>521</v>
      </c>
      <c r="O111" s="47">
        <v>40</v>
      </c>
      <c r="P111" s="31">
        <v>40</v>
      </c>
      <c r="Q111" s="18">
        <v>0</v>
      </c>
      <c r="R111" s="31">
        <v>2</v>
      </c>
      <c r="S111" s="31">
        <v>81</v>
      </c>
      <c r="T111" s="31">
        <v>236</v>
      </c>
      <c r="U111" s="31">
        <v>2</v>
      </c>
      <c r="V111" s="31">
        <v>11</v>
      </c>
      <c r="W111" s="31">
        <v>33</v>
      </c>
      <c r="X111" s="18" t="s">
        <v>399</v>
      </c>
      <c r="Y111" s="31" t="s">
        <v>422</v>
      </c>
      <c r="Z111" s="35"/>
    </row>
    <row r="112" s="3" customFormat="1" ht="84" customHeight="1" spans="1:26">
      <c r="A112" s="26" t="s">
        <v>45</v>
      </c>
      <c r="B112" s="18">
        <f t="shared" si="9"/>
        <v>108</v>
      </c>
      <c r="C112" s="31" t="s">
        <v>33</v>
      </c>
      <c r="D112" s="31" t="s">
        <v>34</v>
      </c>
      <c r="E112" s="31" t="s">
        <v>35</v>
      </c>
      <c r="F112" s="31" t="s">
        <v>98</v>
      </c>
      <c r="G112" s="31" t="s">
        <v>522</v>
      </c>
      <c r="H112" s="93" t="s">
        <v>523</v>
      </c>
      <c r="I112" s="31" t="s">
        <v>49</v>
      </c>
      <c r="J112" s="31" t="s">
        <v>524</v>
      </c>
      <c r="K112" s="31">
        <v>2023.7</v>
      </c>
      <c r="L112" s="31" t="s">
        <v>520</v>
      </c>
      <c r="M112" s="18" t="s">
        <v>50</v>
      </c>
      <c r="N112" s="31" t="s">
        <v>421</v>
      </c>
      <c r="O112" s="47">
        <v>40</v>
      </c>
      <c r="P112" s="31">
        <v>40</v>
      </c>
      <c r="Q112" s="18">
        <v>0</v>
      </c>
      <c r="R112" s="31">
        <v>1</v>
      </c>
      <c r="S112" s="31">
        <v>203</v>
      </c>
      <c r="T112" s="31">
        <v>663</v>
      </c>
      <c r="U112" s="31">
        <v>1</v>
      </c>
      <c r="V112" s="31">
        <v>0</v>
      </c>
      <c r="W112" s="31">
        <v>0</v>
      </c>
      <c r="X112" s="18" t="s">
        <v>399</v>
      </c>
      <c r="Y112" s="31" t="s">
        <v>422</v>
      </c>
      <c r="Z112" s="35"/>
    </row>
    <row r="113" s="3" customFormat="1" ht="77" customHeight="1" spans="1:26">
      <c r="A113" s="26"/>
      <c r="B113" s="18">
        <f t="shared" ref="B113:B122" si="10">ROW()-4</f>
        <v>109</v>
      </c>
      <c r="C113" s="31" t="s">
        <v>33</v>
      </c>
      <c r="D113" s="31" t="s">
        <v>34</v>
      </c>
      <c r="E113" s="31" t="s">
        <v>35</v>
      </c>
      <c r="F113" s="31" t="s">
        <v>119</v>
      </c>
      <c r="G113" s="31" t="s">
        <v>525</v>
      </c>
      <c r="H113" s="93" t="s">
        <v>526</v>
      </c>
      <c r="I113" s="31" t="s">
        <v>49</v>
      </c>
      <c r="J113" s="31" t="s">
        <v>525</v>
      </c>
      <c r="K113" s="31">
        <v>2023.07</v>
      </c>
      <c r="L113" s="31">
        <v>2023.12</v>
      </c>
      <c r="M113" s="18" t="s">
        <v>50</v>
      </c>
      <c r="N113" s="31" t="s">
        <v>527</v>
      </c>
      <c r="O113" s="47">
        <v>40</v>
      </c>
      <c r="P113" s="31">
        <v>40</v>
      </c>
      <c r="Q113" s="18">
        <v>0</v>
      </c>
      <c r="R113" s="31">
        <v>1</v>
      </c>
      <c r="S113" s="31">
        <v>217</v>
      </c>
      <c r="T113" s="31">
        <v>861</v>
      </c>
      <c r="U113" s="31">
        <v>0</v>
      </c>
      <c r="V113" s="31">
        <v>17</v>
      </c>
      <c r="W113" s="31">
        <v>41</v>
      </c>
      <c r="X113" s="18" t="s">
        <v>399</v>
      </c>
      <c r="Y113" s="31" t="s">
        <v>422</v>
      </c>
      <c r="Z113" s="35"/>
    </row>
    <row r="114" s="3" customFormat="1" ht="153" customHeight="1" spans="1:26">
      <c r="A114" s="26" t="s">
        <v>45</v>
      </c>
      <c r="B114" s="18">
        <f t="shared" si="10"/>
        <v>110</v>
      </c>
      <c r="C114" s="31" t="s">
        <v>33</v>
      </c>
      <c r="D114" s="31" t="s">
        <v>34</v>
      </c>
      <c r="E114" s="31" t="s">
        <v>35</v>
      </c>
      <c r="F114" s="31" t="s">
        <v>101</v>
      </c>
      <c r="G114" s="31" t="s">
        <v>528</v>
      </c>
      <c r="H114" s="93" t="s">
        <v>529</v>
      </c>
      <c r="I114" s="31" t="s">
        <v>49</v>
      </c>
      <c r="J114" s="31" t="s">
        <v>530</v>
      </c>
      <c r="K114" s="31" t="s">
        <v>531</v>
      </c>
      <c r="L114" s="31" t="s">
        <v>532</v>
      </c>
      <c r="M114" s="18" t="s">
        <v>50</v>
      </c>
      <c r="N114" s="31" t="s">
        <v>421</v>
      </c>
      <c r="O114" s="47">
        <v>40</v>
      </c>
      <c r="P114" s="31">
        <v>40</v>
      </c>
      <c r="Q114" s="18">
        <v>0</v>
      </c>
      <c r="R114" s="31">
        <v>1</v>
      </c>
      <c r="S114" s="31">
        <v>547</v>
      </c>
      <c r="T114" s="31">
        <v>1854</v>
      </c>
      <c r="U114" s="31">
        <v>1</v>
      </c>
      <c r="V114" s="31">
        <v>2</v>
      </c>
      <c r="W114" s="31">
        <v>3</v>
      </c>
      <c r="X114" s="18" t="s">
        <v>399</v>
      </c>
      <c r="Y114" s="31" t="s">
        <v>422</v>
      </c>
      <c r="Z114" s="35"/>
    </row>
    <row r="115" s="3" customFormat="1" ht="127" customHeight="1" spans="1:26">
      <c r="A115" s="26" t="s">
        <v>45</v>
      </c>
      <c r="B115" s="18">
        <f t="shared" si="10"/>
        <v>111</v>
      </c>
      <c r="C115" s="31" t="s">
        <v>33</v>
      </c>
      <c r="D115" s="31" t="s">
        <v>34</v>
      </c>
      <c r="E115" s="31" t="s">
        <v>35</v>
      </c>
      <c r="F115" s="31" t="s">
        <v>101</v>
      </c>
      <c r="G115" s="31" t="s">
        <v>533</v>
      </c>
      <c r="H115" s="93" t="s">
        <v>534</v>
      </c>
      <c r="I115" s="31" t="s">
        <v>49</v>
      </c>
      <c r="J115" s="31" t="s">
        <v>535</v>
      </c>
      <c r="K115" s="31" t="s">
        <v>536</v>
      </c>
      <c r="L115" s="31" t="s">
        <v>532</v>
      </c>
      <c r="M115" s="18" t="s">
        <v>50</v>
      </c>
      <c r="N115" s="31" t="s">
        <v>537</v>
      </c>
      <c r="O115" s="47">
        <v>40</v>
      </c>
      <c r="P115" s="31">
        <v>40</v>
      </c>
      <c r="Q115" s="18">
        <v>0</v>
      </c>
      <c r="R115" s="31">
        <v>1</v>
      </c>
      <c r="S115" s="31">
        <v>313</v>
      </c>
      <c r="T115" s="31">
        <v>1230</v>
      </c>
      <c r="U115" s="31">
        <v>1</v>
      </c>
      <c r="V115" s="31">
        <v>3</v>
      </c>
      <c r="W115" s="31">
        <v>10</v>
      </c>
      <c r="X115" s="18" t="s">
        <v>399</v>
      </c>
      <c r="Y115" s="31" t="s">
        <v>422</v>
      </c>
      <c r="Z115" s="35"/>
    </row>
    <row r="116" s="3" customFormat="1" ht="91" customHeight="1" spans="1:26">
      <c r="A116" s="26" t="s">
        <v>45</v>
      </c>
      <c r="B116" s="18">
        <f t="shared" si="10"/>
        <v>112</v>
      </c>
      <c r="C116" s="31" t="s">
        <v>33</v>
      </c>
      <c r="D116" s="31" t="s">
        <v>34</v>
      </c>
      <c r="E116" s="31" t="s">
        <v>35</v>
      </c>
      <c r="F116" s="31" t="s">
        <v>36</v>
      </c>
      <c r="G116" s="31" t="s">
        <v>538</v>
      </c>
      <c r="H116" s="93" t="s">
        <v>539</v>
      </c>
      <c r="I116" s="31" t="s">
        <v>49</v>
      </c>
      <c r="J116" s="31" t="s">
        <v>540</v>
      </c>
      <c r="K116" s="31" t="s">
        <v>541</v>
      </c>
      <c r="L116" s="31" t="s">
        <v>542</v>
      </c>
      <c r="M116" s="18" t="s">
        <v>50</v>
      </c>
      <c r="N116" s="31" t="s">
        <v>543</v>
      </c>
      <c r="O116" s="47">
        <v>40</v>
      </c>
      <c r="P116" s="31">
        <v>40</v>
      </c>
      <c r="Q116" s="18">
        <v>0</v>
      </c>
      <c r="R116" s="31">
        <v>1</v>
      </c>
      <c r="S116" s="31">
        <v>78</v>
      </c>
      <c r="T116" s="31">
        <v>285</v>
      </c>
      <c r="U116" s="31">
        <v>0</v>
      </c>
      <c r="V116" s="31">
        <v>11</v>
      </c>
      <c r="W116" s="31">
        <v>36</v>
      </c>
      <c r="X116" s="18" t="s">
        <v>399</v>
      </c>
      <c r="Y116" s="31" t="s">
        <v>422</v>
      </c>
      <c r="Z116" s="29"/>
    </row>
    <row r="117" s="3" customFormat="1" ht="87" customHeight="1" spans="1:26">
      <c r="A117" s="26" t="s">
        <v>45</v>
      </c>
      <c r="B117" s="18">
        <f t="shared" si="10"/>
        <v>113</v>
      </c>
      <c r="C117" s="31" t="s">
        <v>33</v>
      </c>
      <c r="D117" s="31" t="s">
        <v>34</v>
      </c>
      <c r="E117" s="31" t="s">
        <v>35</v>
      </c>
      <c r="F117" s="31" t="s">
        <v>133</v>
      </c>
      <c r="G117" s="31" t="s">
        <v>544</v>
      </c>
      <c r="H117" s="93" t="s">
        <v>545</v>
      </c>
      <c r="I117" s="31" t="s">
        <v>49</v>
      </c>
      <c r="J117" s="31" t="s">
        <v>544</v>
      </c>
      <c r="K117" s="31" t="s">
        <v>546</v>
      </c>
      <c r="L117" s="31" t="s">
        <v>404</v>
      </c>
      <c r="M117" s="18" t="s">
        <v>50</v>
      </c>
      <c r="N117" s="31" t="s">
        <v>547</v>
      </c>
      <c r="O117" s="47">
        <v>40</v>
      </c>
      <c r="P117" s="31">
        <v>40</v>
      </c>
      <c r="Q117" s="18">
        <v>0</v>
      </c>
      <c r="R117" s="31">
        <v>1</v>
      </c>
      <c r="S117" s="31">
        <v>1015</v>
      </c>
      <c r="T117" s="31">
        <v>3256</v>
      </c>
      <c r="U117" s="31">
        <v>0</v>
      </c>
      <c r="V117" s="31">
        <v>56</v>
      </c>
      <c r="W117" s="31">
        <v>158</v>
      </c>
      <c r="X117" s="18" t="s">
        <v>399</v>
      </c>
      <c r="Y117" s="31" t="s">
        <v>422</v>
      </c>
      <c r="Z117" s="35"/>
    </row>
    <row r="118" s="3" customFormat="1" ht="90" customHeight="1" spans="1:26">
      <c r="A118" s="26" t="s">
        <v>45</v>
      </c>
      <c r="B118" s="18">
        <f t="shared" si="10"/>
        <v>114</v>
      </c>
      <c r="C118" s="31" t="s">
        <v>33</v>
      </c>
      <c r="D118" s="31" t="s">
        <v>34</v>
      </c>
      <c r="E118" s="31" t="s">
        <v>35</v>
      </c>
      <c r="F118" s="31" t="s">
        <v>110</v>
      </c>
      <c r="G118" s="31" t="s">
        <v>548</v>
      </c>
      <c r="H118" s="93" t="s">
        <v>549</v>
      </c>
      <c r="I118" s="31" t="s">
        <v>49</v>
      </c>
      <c r="J118" s="31" t="s">
        <v>550</v>
      </c>
      <c r="K118" s="31">
        <v>2023.6</v>
      </c>
      <c r="L118" s="31">
        <v>2023.9</v>
      </c>
      <c r="M118" s="18" t="s">
        <v>50</v>
      </c>
      <c r="N118" s="31" t="s">
        <v>551</v>
      </c>
      <c r="O118" s="47">
        <v>53</v>
      </c>
      <c r="P118" s="31">
        <v>53</v>
      </c>
      <c r="Q118" s="18">
        <v>0</v>
      </c>
      <c r="R118" s="31">
        <v>1</v>
      </c>
      <c r="S118" s="31">
        <v>40</v>
      </c>
      <c r="T118" s="31">
        <v>110</v>
      </c>
      <c r="U118" s="31">
        <v>1</v>
      </c>
      <c r="V118" s="31">
        <v>5</v>
      </c>
      <c r="W118" s="31">
        <v>12</v>
      </c>
      <c r="X118" s="18" t="s">
        <v>399</v>
      </c>
      <c r="Y118" s="31" t="s">
        <v>422</v>
      </c>
      <c r="Z118" s="35"/>
    </row>
    <row r="119" s="3" customFormat="1" ht="88" customHeight="1" spans="1:26">
      <c r="A119" s="26" t="s">
        <v>45</v>
      </c>
      <c r="B119" s="18">
        <f t="shared" si="10"/>
        <v>115</v>
      </c>
      <c r="C119" s="31" t="s">
        <v>33</v>
      </c>
      <c r="D119" s="31" t="s">
        <v>34</v>
      </c>
      <c r="E119" s="31" t="s">
        <v>35</v>
      </c>
      <c r="F119" s="31" t="s">
        <v>122</v>
      </c>
      <c r="G119" s="31" t="s">
        <v>552</v>
      </c>
      <c r="H119" s="93" t="s">
        <v>553</v>
      </c>
      <c r="I119" s="31" t="s">
        <v>49</v>
      </c>
      <c r="J119" s="31" t="s">
        <v>552</v>
      </c>
      <c r="K119" s="31" t="s">
        <v>554</v>
      </c>
      <c r="L119" s="31" t="s">
        <v>555</v>
      </c>
      <c r="M119" s="18" t="s">
        <v>50</v>
      </c>
      <c r="N119" s="30" t="s">
        <v>556</v>
      </c>
      <c r="O119" s="47">
        <v>40</v>
      </c>
      <c r="P119" s="31">
        <v>40</v>
      </c>
      <c r="Q119" s="18">
        <v>0</v>
      </c>
      <c r="R119" s="31">
        <v>1</v>
      </c>
      <c r="S119" s="31">
        <v>51</v>
      </c>
      <c r="T119" s="31">
        <v>170</v>
      </c>
      <c r="U119" s="31">
        <v>1</v>
      </c>
      <c r="V119" s="31">
        <v>9</v>
      </c>
      <c r="W119" s="31">
        <v>32</v>
      </c>
      <c r="X119" s="18" t="s">
        <v>399</v>
      </c>
      <c r="Y119" s="31" t="s">
        <v>422</v>
      </c>
      <c r="Z119" s="35"/>
    </row>
    <row r="120" s="3" customFormat="1" ht="135" customHeight="1" spans="1:26">
      <c r="A120" s="26" t="s">
        <v>557</v>
      </c>
      <c r="B120" s="18">
        <f t="shared" si="10"/>
        <v>116</v>
      </c>
      <c r="C120" s="31" t="s">
        <v>33</v>
      </c>
      <c r="D120" s="31" t="s">
        <v>34</v>
      </c>
      <c r="E120" s="31" t="s">
        <v>35</v>
      </c>
      <c r="F120" s="31" t="s">
        <v>376</v>
      </c>
      <c r="G120" s="31" t="s">
        <v>558</v>
      </c>
      <c r="H120" s="28" t="s">
        <v>559</v>
      </c>
      <c r="I120" s="31" t="s">
        <v>49</v>
      </c>
      <c r="J120" s="31" t="s">
        <v>558</v>
      </c>
      <c r="K120" s="102">
        <v>44986</v>
      </c>
      <c r="L120" s="102">
        <v>45290</v>
      </c>
      <c r="M120" s="18" t="s">
        <v>50</v>
      </c>
      <c r="N120" s="31" t="s">
        <v>560</v>
      </c>
      <c r="O120" s="47">
        <v>400</v>
      </c>
      <c r="P120" s="31">
        <v>362</v>
      </c>
      <c r="Q120" s="18">
        <v>38</v>
      </c>
      <c r="R120" s="31">
        <v>100</v>
      </c>
      <c r="S120" s="31">
        <v>2907</v>
      </c>
      <c r="T120" s="31">
        <v>10175</v>
      </c>
      <c r="U120" s="31"/>
      <c r="V120" s="31">
        <v>800</v>
      </c>
      <c r="W120" s="31">
        <v>2800</v>
      </c>
      <c r="X120" s="18" t="s">
        <v>561</v>
      </c>
      <c r="Y120" s="31" t="s">
        <v>561</v>
      </c>
      <c r="Z120" s="29"/>
    </row>
    <row r="121" s="3" customFormat="1" ht="122" customHeight="1" spans="1:26">
      <c r="A121" s="26"/>
      <c r="B121" s="18">
        <f t="shared" si="10"/>
        <v>117</v>
      </c>
      <c r="C121" s="29" t="s">
        <v>33</v>
      </c>
      <c r="D121" s="29" t="s">
        <v>228</v>
      </c>
      <c r="E121" s="29" t="s">
        <v>562</v>
      </c>
      <c r="F121" s="18" t="s">
        <v>46</v>
      </c>
      <c r="G121" s="18" t="s">
        <v>563</v>
      </c>
      <c r="H121" s="27" t="s">
        <v>564</v>
      </c>
      <c r="I121" s="18" t="s">
        <v>49</v>
      </c>
      <c r="J121" s="18" t="s">
        <v>565</v>
      </c>
      <c r="K121" s="45">
        <v>45108</v>
      </c>
      <c r="L121" s="45">
        <v>45170</v>
      </c>
      <c r="M121" s="18" t="s">
        <v>566</v>
      </c>
      <c r="N121" s="18" t="s">
        <v>567</v>
      </c>
      <c r="O121" s="18">
        <v>149</v>
      </c>
      <c r="P121" s="18">
        <v>149</v>
      </c>
      <c r="Q121" s="18">
        <v>0</v>
      </c>
      <c r="R121" s="18">
        <v>1</v>
      </c>
      <c r="S121" s="18">
        <v>410</v>
      </c>
      <c r="T121" s="18">
        <v>1520</v>
      </c>
      <c r="U121" s="18">
        <v>1</v>
      </c>
      <c r="V121" s="18">
        <v>47</v>
      </c>
      <c r="W121" s="18">
        <v>196</v>
      </c>
      <c r="X121" s="18" t="s">
        <v>568</v>
      </c>
      <c r="Y121" s="18" t="s">
        <v>569</v>
      </c>
      <c r="Z121" s="18"/>
    </row>
    <row r="122" s="3" customFormat="1" ht="51" customHeight="1" spans="1:26">
      <c r="A122" s="26" t="s">
        <v>570</v>
      </c>
      <c r="B122" s="18">
        <f t="shared" si="10"/>
        <v>118</v>
      </c>
      <c r="C122" s="29" t="s">
        <v>67</v>
      </c>
      <c r="D122" s="29" t="s">
        <v>80</v>
      </c>
      <c r="E122" s="31" t="s">
        <v>139</v>
      </c>
      <c r="F122" s="24" t="s">
        <v>36</v>
      </c>
      <c r="G122" s="24" t="s">
        <v>571</v>
      </c>
      <c r="H122" s="95" t="s">
        <v>572</v>
      </c>
      <c r="I122" s="72" t="s">
        <v>573</v>
      </c>
      <c r="J122" s="72" t="s">
        <v>571</v>
      </c>
      <c r="K122" s="71" t="s">
        <v>574</v>
      </c>
      <c r="L122" s="71" t="s">
        <v>575</v>
      </c>
      <c r="M122" s="71" t="s">
        <v>576</v>
      </c>
      <c r="N122" s="71" t="s">
        <v>577</v>
      </c>
      <c r="O122" s="103">
        <v>5</v>
      </c>
      <c r="P122" s="103">
        <v>5</v>
      </c>
      <c r="Q122" s="18">
        <v>0</v>
      </c>
      <c r="R122" s="71">
        <v>1</v>
      </c>
      <c r="S122" s="108">
        <v>656</v>
      </c>
      <c r="T122" s="71">
        <v>2626</v>
      </c>
      <c r="U122" s="103">
        <v>1</v>
      </c>
      <c r="V122" s="71">
        <v>89</v>
      </c>
      <c r="W122" s="71">
        <v>265</v>
      </c>
      <c r="X122" s="72" t="s">
        <v>578</v>
      </c>
      <c r="Y122" s="18" t="s">
        <v>44</v>
      </c>
      <c r="Z122" s="71"/>
    </row>
    <row r="123" s="3" customFormat="1" ht="90" customHeight="1" spans="1:26">
      <c r="A123" s="26" t="s">
        <v>570</v>
      </c>
      <c r="B123" s="18">
        <f t="shared" ref="B123:B132" si="11">ROW()-4</f>
        <v>119</v>
      </c>
      <c r="C123" s="29" t="s">
        <v>67</v>
      </c>
      <c r="D123" s="29" t="s">
        <v>153</v>
      </c>
      <c r="E123" s="18" t="s">
        <v>154</v>
      </c>
      <c r="F123" s="24" t="s">
        <v>116</v>
      </c>
      <c r="G123" s="24" t="s">
        <v>579</v>
      </c>
      <c r="H123" s="95" t="s">
        <v>580</v>
      </c>
      <c r="I123" s="72" t="s">
        <v>39</v>
      </c>
      <c r="J123" s="72" t="s">
        <v>579</v>
      </c>
      <c r="K123" s="71" t="s">
        <v>574</v>
      </c>
      <c r="L123" s="71" t="s">
        <v>575</v>
      </c>
      <c r="M123" s="71" t="s">
        <v>576</v>
      </c>
      <c r="N123" s="71" t="s">
        <v>581</v>
      </c>
      <c r="O123" s="103">
        <v>5</v>
      </c>
      <c r="P123" s="103">
        <v>5</v>
      </c>
      <c r="Q123" s="18">
        <v>0</v>
      </c>
      <c r="R123" s="71">
        <v>1</v>
      </c>
      <c r="S123" s="108">
        <v>265</v>
      </c>
      <c r="T123" s="71">
        <v>826</v>
      </c>
      <c r="U123" s="103">
        <v>1</v>
      </c>
      <c r="V123" s="71">
        <v>58</v>
      </c>
      <c r="W123" s="71">
        <v>162</v>
      </c>
      <c r="X123" s="72" t="s">
        <v>582</v>
      </c>
      <c r="Y123" s="18" t="s">
        <v>44</v>
      </c>
      <c r="Z123" s="71"/>
    </row>
    <row r="124" s="3" customFormat="1" ht="83" customHeight="1" spans="1:26">
      <c r="A124" s="26" t="s">
        <v>570</v>
      </c>
      <c r="B124" s="18">
        <f t="shared" si="11"/>
        <v>120</v>
      </c>
      <c r="C124" s="29" t="s">
        <v>67</v>
      </c>
      <c r="D124" s="29" t="s">
        <v>80</v>
      </c>
      <c r="E124" s="31" t="s">
        <v>139</v>
      </c>
      <c r="F124" s="24" t="s">
        <v>104</v>
      </c>
      <c r="G124" s="24" t="s">
        <v>292</v>
      </c>
      <c r="H124" s="95" t="s">
        <v>583</v>
      </c>
      <c r="I124" s="72" t="s">
        <v>573</v>
      </c>
      <c r="J124" s="72" t="s">
        <v>292</v>
      </c>
      <c r="K124" s="71" t="s">
        <v>574</v>
      </c>
      <c r="L124" s="71" t="s">
        <v>575</v>
      </c>
      <c r="M124" s="71" t="s">
        <v>576</v>
      </c>
      <c r="N124" s="71" t="s">
        <v>584</v>
      </c>
      <c r="O124" s="103">
        <v>5</v>
      </c>
      <c r="P124" s="103">
        <v>5</v>
      </c>
      <c r="Q124" s="18">
        <v>0</v>
      </c>
      <c r="R124" s="71">
        <v>1</v>
      </c>
      <c r="S124" s="108">
        <v>150</v>
      </c>
      <c r="T124" s="71">
        <v>500</v>
      </c>
      <c r="U124" s="103">
        <v>1</v>
      </c>
      <c r="V124" s="71">
        <v>86</v>
      </c>
      <c r="W124" s="71">
        <v>230</v>
      </c>
      <c r="X124" s="72" t="s">
        <v>585</v>
      </c>
      <c r="Y124" s="18" t="s">
        <v>44</v>
      </c>
      <c r="Z124" s="71"/>
    </row>
    <row r="125" s="3" customFormat="1" ht="93" customHeight="1" spans="1:26">
      <c r="A125" s="26" t="s">
        <v>45</v>
      </c>
      <c r="B125" s="18">
        <f t="shared" si="11"/>
        <v>121</v>
      </c>
      <c r="C125" s="29" t="s">
        <v>33</v>
      </c>
      <c r="D125" s="18" t="s">
        <v>34</v>
      </c>
      <c r="E125" s="18" t="s">
        <v>250</v>
      </c>
      <c r="F125" s="29" t="s">
        <v>82</v>
      </c>
      <c r="G125" s="29" t="s">
        <v>586</v>
      </c>
      <c r="H125" s="96" t="s">
        <v>587</v>
      </c>
      <c r="I125" s="35" t="s">
        <v>49</v>
      </c>
      <c r="J125" s="31" t="s">
        <v>588</v>
      </c>
      <c r="K125" s="104">
        <v>45078</v>
      </c>
      <c r="L125" s="104">
        <v>45290</v>
      </c>
      <c r="M125" s="35" t="s">
        <v>589</v>
      </c>
      <c r="N125" s="35" t="s">
        <v>590</v>
      </c>
      <c r="O125" s="35">
        <v>55</v>
      </c>
      <c r="P125" s="35">
        <v>55</v>
      </c>
      <c r="Q125" s="18">
        <v>0</v>
      </c>
      <c r="R125" s="58">
        <v>1</v>
      </c>
      <c r="S125" s="58">
        <v>325</v>
      </c>
      <c r="T125" s="58">
        <v>1200</v>
      </c>
      <c r="U125" s="58">
        <v>1</v>
      </c>
      <c r="V125" s="58">
        <v>20</v>
      </c>
      <c r="W125" s="58">
        <v>90</v>
      </c>
      <c r="X125" s="35" t="s">
        <v>422</v>
      </c>
      <c r="Y125" s="35" t="s">
        <v>422</v>
      </c>
      <c r="Z125" s="111"/>
    </row>
    <row r="126" s="3" customFormat="1" ht="93" customHeight="1" spans="1:26">
      <c r="A126" s="26" t="s">
        <v>45</v>
      </c>
      <c r="B126" s="18">
        <f t="shared" si="11"/>
        <v>122</v>
      </c>
      <c r="C126" s="29" t="s">
        <v>33</v>
      </c>
      <c r="D126" s="18" t="s">
        <v>34</v>
      </c>
      <c r="E126" s="18" t="s">
        <v>250</v>
      </c>
      <c r="F126" s="29" t="s">
        <v>110</v>
      </c>
      <c r="G126" s="29" t="s">
        <v>245</v>
      </c>
      <c r="H126" s="96" t="s">
        <v>591</v>
      </c>
      <c r="I126" s="35" t="s">
        <v>49</v>
      </c>
      <c r="J126" s="35" t="s">
        <v>592</v>
      </c>
      <c r="K126" s="104">
        <v>45078</v>
      </c>
      <c r="L126" s="104">
        <v>45290</v>
      </c>
      <c r="M126" s="35" t="s">
        <v>589</v>
      </c>
      <c r="N126" s="35" t="s">
        <v>593</v>
      </c>
      <c r="O126" s="35">
        <v>70</v>
      </c>
      <c r="P126" s="35">
        <v>70</v>
      </c>
      <c r="Q126" s="18">
        <v>0</v>
      </c>
      <c r="R126" s="58">
        <v>1</v>
      </c>
      <c r="S126" s="58">
        <v>286</v>
      </c>
      <c r="T126" s="58">
        <v>1156</v>
      </c>
      <c r="U126" s="58">
        <v>1</v>
      </c>
      <c r="V126" s="58">
        <v>23</v>
      </c>
      <c r="W126" s="58">
        <v>110</v>
      </c>
      <c r="X126" s="35" t="s">
        <v>422</v>
      </c>
      <c r="Y126" s="35" t="s">
        <v>422</v>
      </c>
      <c r="Z126" s="111"/>
    </row>
    <row r="127" s="4" customFormat="1" ht="93" customHeight="1" spans="1:27">
      <c r="A127" s="26" t="s">
        <v>594</v>
      </c>
      <c r="B127" s="18">
        <f t="shared" si="11"/>
        <v>123</v>
      </c>
      <c r="C127" s="18" t="s">
        <v>67</v>
      </c>
      <c r="D127" s="29" t="s">
        <v>80</v>
      </c>
      <c r="E127" s="31" t="s">
        <v>139</v>
      </c>
      <c r="F127" s="30" t="s">
        <v>82</v>
      </c>
      <c r="G127" s="29"/>
      <c r="H127" s="97" t="s">
        <v>595</v>
      </c>
      <c r="I127" s="29" t="s">
        <v>49</v>
      </c>
      <c r="J127" s="30" t="s">
        <v>82</v>
      </c>
      <c r="K127" s="29">
        <v>2023.08</v>
      </c>
      <c r="L127" s="29">
        <v>2024.08</v>
      </c>
      <c r="M127" s="29" t="s">
        <v>596</v>
      </c>
      <c r="N127" s="30" t="s">
        <v>597</v>
      </c>
      <c r="O127" s="30">
        <v>120.5</v>
      </c>
      <c r="P127" s="30">
        <v>100</v>
      </c>
      <c r="Q127" s="18">
        <v>20.5</v>
      </c>
      <c r="R127" s="30">
        <v>2</v>
      </c>
      <c r="S127" s="29">
        <v>1350</v>
      </c>
      <c r="T127" s="29">
        <v>3560</v>
      </c>
      <c r="U127" s="29">
        <v>1</v>
      </c>
      <c r="V127" s="29">
        <v>435</v>
      </c>
      <c r="W127" s="30">
        <v>1211</v>
      </c>
      <c r="X127" s="29" t="s">
        <v>598</v>
      </c>
      <c r="Y127" s="29" t="s">
        <v>599</v>
      </c>
      <c r="Z127" s="29"/>
      <c r="AA127" s="3"/>
    </row>
    <row r="128" s="4" customFormat="1" ht="93" customHeight="1" spans="1:27">
      <c r="A128" s="26" t="s">
        <v>594</v>
      </c>
      <c r="B128" s="18">
        <f t="shared" si="11"/>
        <v>124</v>
      </c>
      <c r="C128" s="18" t="s">
        <v>67</v>
      </c>
      <c r="D128" s="29" t="s">
        <v>80</v>
      </c>
      <c r="E128" s="31" t="s">
        <v>139</v>
      </c>
      <c r="F128" s="30" t="s">
        <v>119</v>
      </c>
      <c r="G128" s="29"/>
      <c r="H128" s="98" t="s">
        <v>600</v>
      </c>
      <c r="I128" s="29" t="s">
        <v>49</v>
      </c>
      <c r="J128" s="30" t="s">
        <v>119</v>
      </c>
      <c r="K128" s="29">
        <v>2023.08</v>
      </c>
      <c r="L128" s="29">
        <v>2024.08</v>
      </c>
      <c r="M128" s="30" t="s">
        <v>601</v>
      </c>
      <c r="N128" s="30" t="s">
        <v>602</v>
      </c>
      <c r="O128" s="30">
        <v>137.63</v>
      </c>
      <c r="P128" s="30">
        <v>100</v>
      </c>
      <c r="Q128" s="18">
        <v>37.63</v>
      </c>
      <c r="R128" s="30">
        <v>2</v>
      </c>
      <c r="S128" s="29">
        <v>1685</v>
      </c>
      <c r="T128" s="29">
        <v>4320</v>
      </c>
      <c r="U128" s="29">
        <v>0</v>
      </c>
      <c r="V128" s="29">
        <v>245</v>
      </c>
      <c r="W128" s="30">
        <v>614</v>
      </c>
      <c r="X128" s="29" t="s">
        <v>603</v>
      </c>
      <c r="Y128" s="29" t="s">
        <v>599</v>
      </c>
      <c r="Z128" s="29"/>
      <c r="AA128" s="3"/>
    </row>
    <row r="129" s="4" customFormat="1" ht="93" customHeight="1" spans="1:27">
      <c r="A129" s="26" t="s">
        <v>594</v>
      </c>
      <c r="B129" s="18">
        <f t="shared" si="11"/>
        <v>125</v>
      </c>
      <c r="C129" s="18" t="s">
        <v>67</v>
      </c>
      <c r="D129" s="29" t="s">
        <v>80</v>
      </c>
      <c r="E129" s="29" t="s">
        <v>146</v>
      </c>
      <c r="F129" s="30" t="s">
        <v>90</v>
      </c>
      <c r="G129" s="29"/>
      <c r="H129" s="97" t="s">
        <v>604</v>
      </c>
      <c r="I129" s="29" t="s">
        <v>49</v>
      </c>
      <c r="J129" s="30" t="s">
        <v>90</v>
      </c>
      <c r="K129" s="29">
        <v>2023.08</v>
      </c>
      <c r="L129" s="29">
        <v>2024.08</v>
      </c>
      <c r="M129" s="29" t="s">
        <v>605</v>
      </c>
      <c r="N129" s="30" t="s">
        <v>606</v>
      </c>
      <c r="O129" s="30">
        <v>121.47</v>
      </c>
      <c r="P129" s="30">
        <v>100</v>
      </c>
      <c r="Q129" s="18">
        <v>21.47</v>
      </c>
      <c r="R129" s="30">
        <v>3</v>
      </c>
      <c r="S129" s="29">
        <v>1860</v>
      </c>
      <c r="T129" s="29">
        <v>4550</v>
      </c>
      <c r="U129" s="29">
        <v>1</v>
      </c>
      <c r="V129" s="29">
        <v>240</v>
      </c>
      <c r="W129" s="30">
        <v>534</v>
      </c>
      <c r="X129" s="29" t="s">
        <v>607</v>
      </c>
      <c r="Y129" s="29" t="s">
        <v>599</v>
      </c>
      <c r="Z129" s="29"/>
      <c r="AA129" s="3"/>
    </row>
    <row r="130" s="4" customFormat="1" ht="93" customHeight="1" spans="1:27">
      <c r="A130" s="26" t="s">
        <v>594</v>
      </c>
      <c r="B130" s="18">
        <f t="shared" si="11"/>
        <v>126</v>
      </c>
      <c r="C130" s="18" t="s">
        <v>67</v>
      </c>
      <c r="D130" s="29" t="s">
        <v>80</v>
      </c>
      <c r="E130" s="29" t="s">
        <v>146</v>
      </c>
      <c r="F130" s="30" t="s">
        <v>90</v>
      </c>
      <c r="G130" s="29"/>
      <c r="H130" s="98" t="s">
        <v>608</v>
      </c>
      <c r="I130" s="29" t="s">
        <v>49</v>
      </c>
      <c r="J130" s="30" t="s">
        <v>90</v>
      </c>
      <c r="K130" s="29">
        <v>2023.08</v>
      </c>
      <c r="L130" s="29">
        <v>2024.08</v>
      </c>
      <c r="M130" s="30" t="s">
        <v>609</v>
      </c>
      <c r="N130" s="30" t="s">
        <v>610</v>
      </c>
      <c r="O130" s="30">
        <v>120.277</v>
      </c>
      <c r="P130" s="30">
        <v>100</v>
      </c>
      <c r="Q130" s="18">
        <v>20.277</v>
      </c>
      <c r="R130" s="30">
        <v>3</v>
      </c>
      <c r="S130" s="29">
        <v>1202</v>
      </c>
      <c r="T130" s="29">
        <v>2350</v>
      </c>
      <c r="U130" s="29">
        <v>1</v>
      </c>
      <c r="V130" s="29">
        <v>180</v>
      </c>
      <c r="W130" s="30">
        <v>529</v>
      </c>
      <c r="X130" s="29" t="s">
        <v>611</v>
      </c>
      <c r="Y130" s="29" t="s">
        <v>599</v>
      </c>
      <c r="Z130" s="29"/>
      <c r="AA130" s="3"/>
    </row>
    <row r="131" s="4" customFormat="1" ht="101" customHeight="1" spans="1:27">
      <c r="A131" s="26" t="s">
        <v>594</v>
      </c>
      <c r="B131" s="18">
        <f t="shared" si="11"/>
        <v>127</v>
      </c>
      <c r="C131" s="18" t="s">
        <v>67</v>
      </c>
      <c r="D131" s="29" t="s">
        <v>80</v>
      </c>
      <c r="E131" s="31" t="s">
        <v>139</v>
      </c>
      <c r="F131" s="30" t="s">
        <v>107</v>
      </c>
      <c r="G131" s="29"/>
      <c r="H131" s="97" t="s">
        <v>612</v>
      </c>
      <c r="I131" s="29" t="s">
        <v>49</v>
      </c>
      <c r="J131" s="30" t="s">
        <v>107</v>
      </c>
      <c r="K131" s="29">
        <v>2023.08</v>
      </c>
      <c r="L131" s="29">
        <v>2024.08</v>
      </c>
      <c r="M131" s="29" t="s">
        <v>613</v>
      </c>
      <c r="N131" s="30" t="s">
        <v>614</v>
      </c>
      <c r="O131" s="30">
        <v>26</v>
      </c>
      <c r="P131" s="30">
        <v>20</v>
      </c>
      <c r="Q131" s="18">
        <v>6</v>
      </c>
      <c r="R131" s="30">
        <v>2</v>
      </c>
      <c r="S131" s="29">
        <v>230</v>
      </c>
      <c r="T131" s="29">
        <v>850</v>
      </c>
      <c r="U131" s="29">
        <v>0</v>
      </c>
      <c r="V131" s="29">
        <v>85</v>
      </c>
      <c r="W131" s="30">
        <v>163</v>
      </c>
      <c r="X131" s="29" t="s">
        <v>615</v>
      </c>
      <c r="Y131" s="29" t="s">
        <v>599</v>
      </c>
      <c r="Z131" s="29"/>
      <c r="AA131" s="3"/>
    </row>
    <row r="132" s="4" customFormat="1" ht="96" customHeight="1" spans="1:27">
      <c r="A132" s="26" t="s">
        <v>594</v>
      </c>
      <c r="B132" s="18">
        <f t="shared" si="11"/>
        <v>128</v>
      </c>
      <c r="C132" s="18" t="s">
        <v>67</v>
      </c>
      <c r="D132" s="29" t="s">
        <v>80</v>
      </c>
      <c r="E132" s="29" t="s">
        <v>146</v>
      </c>
      <c r="F132" s="29" t="s">
        <v>119</v>
      </c>
      <c r="G132" s="29"/>
      <c r="H132" s="97" t="s">
        <v>616</v>
      </c>
      <c r="I132" s="29" t="s">
        <v>49</v>
      </c>
      <c r="J132" s="29" t="s">
        <v>119</v>
      </c>
      <c r="K132" s="29">
        <v>2023.08</v>
      </c>
      <c r="L132" s="29">
        <v>2024.08</v>
      </c>
      <c r="M132" s="29" t="s">
        <v>617</v>
      </c>
      <c r="N132" s="30" t="s">
        <v>618</v>
      </c>
      <c r="O132" s="30">
        <v>23.8</v>
      </c>
      <c r="P132" s="30">
        <v>20</v>
      </c>
      <c r="Q132" s="18">
        <v>3.8</v>
      </c>
      <c r="R132" s="30">
        <v>4</v>
      </c>
      <c r="S132" s="29">
        <v>180</v>
      </c>
      <c r="T132" s="29">
        <v>580</v>
      </c>
      <c r="U132" s="29">
        <v>1</v>
      </c>
      <c r="V132" s="29">
        <v>65</v>
      </c>
      <c r="W132" s="30">
        <v>110</v>
      </c>
      <c r="X132" s="29" t="s">
        <v>619</v>
      </c>
      <c r="Y132" s="29" t="s">
        <v>599</v>
      </c>
      <c r="Z132" s="29"/>
      <c r="AA132" s="3"/>
    </row>
    <row r="133" s="4" customFormat="1" ht="95" customHeight="1" spans="1:27">
      <c r="A133" s="26" t="s">
        <v>594</v>
      </c>
      <c r="B133" s="18">
        <f t="shared" ref="B133:B142" si="12">ROW()-4</f>
        <v>129</v>
      </c>
      <c r="C133" s="18" t="s">
        <v>67</v>
      </c>
      <c r="D133" s="29" t="s">
        <v>80</v>
      </c>
      <c r="E133" s="29" t="s">
        <v>146</v>
      </c>
      <c r="F133" s="29" t="s">
        <v>98</v>
      </c>
      <c r="G133" s="29"/>
      <c r="H133" s="97" t="s">
        <v>620</v>
      </c>
      <c r="I133" s="29" t="s">
        <v>49</v>
      </c>
      <c r="J133" s="29" t="s">
        <v>98</v>
      </c>
      <c r="K133" s="29">
        <v>2023.08</v>
      </c>
      <c r="L133" s="29">
        <v>2024.08</v>
      </c>
      <c r="M133" s="29" t="s">
        <v>621</v>
      </c>
      <c r="N133" s="30" t="s">
        <v>622</v>
      </c>
      <c r="O133" s="30">
        <v>36.35</v>
      </c>
      <c r="P133" s="30">
        <v>30</v>
      </c>
      <c r="Q133" s="18">
        <v>6.35</v>
      </c>
      <c r="R133" s="30">
        <v>2</v>
      </c>
      <c r="S133" s="29">
        <v>250</v>
      </c>
      <c r="T133" s="29">
        <v>652</v>
      </c>
      <c r="U133" s="29">
        <v>0</v>
      </c>
      <c r="V133" s="29">
        <v>60</v>
      </c>
      <c r="W133" s="30">
        <v>106</v>
      </c>
      <c r="X133" s="29" t="s">
        <v>623</v>
      </c>
      <c r="Y133" s="29" t="s">
        <v>599</v>
      </c>
      <c r="Z133" s="29"/>
      <c r="AA133" s="3"/>
    </row>
    <row r="134" s="4" customFormat="1" ht="95" customHeight="1" spans="1:27">
      <c r="A134" s="26" t="s">
        <v>594</v>
      </c>
      <c r="B134" s="18">
        <f t="shared" si="12"/>
        <v>130</v>
      </c>
      <c r="C134" s="18" t="s">
        <v>67</v>
      </c>
      <c r="D134" s="29" t="s">
        <v>80</v>
      </c>
      <c r="E134" s="31" t="s">
        <v>139</v>
      </c>
      <c r="F134" s="29" t="s">
        <v>125</v>
      </c>
      <c r="G134" s="29"/>
      <c r="H134" s="97" t="s">
        <v>624</v>
      </c>
      <c r="I134" s="29" t="s">
        <v>49</v>
      </c>
      <c r="J134" s="29" t="s">
        <v>125</v>
      </c>
      <c r="K134" s="29">
        <v>2023.08</v>
      </c>
      <c r="L134" s="29">
        <v>2024.08</v>
      </c>
      <c r="M134" s="29" t="s">
        <v>625</v>
      </c>
      <c r="N134" s="30" t="s">
        <v>626</v>
      </c>
      <c r="O134" s="30">
        <v>24.13</v>
      </c>
      <c r="P134" s="30">
        <v>20</v>
      </c>
      <c r="Q134" s="18">
        <v>4.13</v>
      </c>
      <c r="R134" s="30">
        <v>2</v>
      </c>
      <c r="S134" s="29">
        <v>160</v>
      </c>
      <c r="T134" s="29">
        <v>560</v>
      </c>
      <c r="U134" s="29">
        <v>0</v>
      </c>
      <c r="V134" s="29">
        <v>45</v>
      </c>
      <c r="W134" s="30">
        <v>96</v>
      </c>
      <c r="X134" s="29" t="s">
        <v>615</v>
      </c>
      <c r="Y134" s="29" t="s">
        <v>599</v>
      </c>
      <c r="Z134" s="29"/>
      <c r="AA134" s="3"/>
    </row>
    <row r="135" s="4" customFormat="1" ht="95" customHeight="1" spans="1:27">
      <c r="A135" s="26" t="s">
        <v>594</v>
      </c>
      <c r="B135" s="18">
        <f t="shared" si="12"/>
        <v>131</v>
      </c>
      <c r="C135" s="18" t="s">
        <v>67</v>
      </c>
      <c r="D135" s="29" t="s">
        <v>80</v>
      </c>
      <c r="E135" s="29" t="s">
        <v>146</v>
      </c>
      <c r="F135" s="29" t="s">
        <v>36</v>
      </c>
      <c r="G135" s="29"/>
      <c r="H135" s="97" t="s">
        <v>627</v>
      </c>
      <c r="I135" s="29" t="s">
        <v>49</v>
      </c>
      <c r="J135" s="29" t="s">
        <v>36</v>
      </c>
      <c r="K135" s="29">
        <v>2023.08</v>
      </c>
      <c r="L135" s="29">
        <v>2024.08</v>
      </c>
      <c r="M135" s="29" t="s">
        <v>628</v>
      </c>
      <c r="N135" s="30" t="s">
        <v>629</v>
      </c>
      <c r="O135" s="30">
        <v>27.23</v>
      </c>
      <c r="P135" s="30">
        <v>20</v>
      </c>
      <c r="Q135" s="18">
        <v>7.23</v>
      </c>
      <c r="R135" s="30">
        <v>2</v>
      </c>
      <c r="S135" s="29">
        <v>210</v>
      </c>
      <c r="T135" s="29">
        <v>785</v>
      </c>
      <c r="U135" s="29">
        <v>1</v>
      </c>
      <c r="V135" s="29">
        <v>39</v>
      </c>
      <c r="W135" s="30">
        <v>95</v>
      </c>
      <c r="X135" s="29" t="s">
        <v>623</v>
      </c>
      <c r="Y135" s="29" t="s">
        <v>599</v>
      </c>
      <c r="Z135" s="29"/>
      <c r="AA135" s="3"/>
    </row>
    <row r="136" s="4" customFormat="1" ht="95" customHeight="1" spans="1:27">
      <c r="A136" s="26" t="s">
        <v>594</v>
      </c>
      <c r="B136" s="18">
        <f t="shared" si="12"/>
        <v>132</v>
      </c>
      <c r="C136" s="18" t="s">
        <v>67</v>
      </c>
      <c r="D136" s="29" t="s">
        <v>80</v>
      </c>
      <c r="E136" s="31" t="s">
        <v>139</v>
      </c>
      <c r="F136" s="29" t="s">
        <v>90</v>
      </c>
      <c r="G136" s="29"/>
      <c r="H136" s="97" t="s">
        <v>630</v>
      </c>
      <c r="I136" s="29" t="s">
        <v>49</v>
      </c>
      <c r="J136" s="29" t="s">
        <v>90</v>
      </c>
      <c r="K136" s="29">
        <v>2023.08</v>
      </c>
      <c r="L136" s="29">
        <v>2024.08</v>
      </c>
      <c r="M136" s="29" t="s">
        <v>631</v>
      </c>
      <c r="N136" s="30" t="s">
        <v>632</v>
      </c>
      <c r="O136" s="30">
        <v>24.97</v>
      </c>
      <c r="P136" s="30">
        <v>20</v>
      </c>
      <c r="Q136" s="18">
        <v>4.97</v>
      </c>
      <c r="R136" s="30">
        <v>1</v>
      </c>
      <c r="S136" s="29">
        <v>180</v>
      </c>
      <c r="T136" s="29">
        <v>550</v>
      </c>
      <c r="U136" s="29">
        <v>0</v>
      </c>
      <c r="V136" s="29">
        <v>35</v>
      </c>
      <c r="W136" s="30">
        <v>82</v>
      </c>
      <c r="X136" s="29" t="s">
        <v>619</v>
      </c>
      <c r="Y136" s="29" t="s">
        <v>599</v>
      </c>
      <c r="Z136" s="29"/>
      <c r="AA136" s="3"/>
    </row>
    <row r="137" s="4" customFormat="1" ht="65" customHeight="1" spans="1:27">
      <c r="A137" s="26" t="s">
        <v>633</v>
      </c>
      <c r="B137" s="18">
        <f t="shared" si="12"/>
        <v>133</v>
      </c>
      <c r="C137" s="29" t="s">
        <v>67</v>
      </c>
      <c r="D137" s="29" t="s">
        <v>153</v>
      </c>
      <c r="E137" s="29" t="s">
        <v>154</v>
      </c>
      <c r="F137" s="18" t="s">
        <v>122</v>
      </c>
      <c r="G137" s="18" t="s">
        <v>634</v>
      </c>
      <c r="H137" s="27" t="s">
        <v>635</v>
      </c>
      <c r="I137" s="18" t="s">
        <v>49</v>
      </c>
      <c r="J137" s="18" t="s">
        <v>634</v>
      </c>
      <c r="K137" s="18" t="s">
        <v>636</v>
      </c>
      <c r="L137" s="18" t="s">
        <v>637</v>
      </c>
      <c r="M137" s="52" t="s">
        <v>149</v>
      </c>
      <c r="N137" s="18" t="s">
        <v>638</v>
      </c>
      <c r="O137" s="29">
        <v>171.96</v>
      </c>
      <c r="P137" s="29">
        <v>171.96</v>
      </c>
      <c r="Q137" s="18">
        <v>0</v>
      </c>
      <c r="R137" s="48">
        <v>1</v>
      </c>
      <c r="S137" s="18">
        <v>320</v>
      </c>
      <c r="T137" s="18">
        <v>1378</v>
      </c>
      <c r="U137" s="48">
        <v>0</v>
      </c>
      <c r="V137" s="18">
        <v>11</v>
      </c>
      <c r="W137" s="18">
        <v>27</v>
      </c>
      <c r="X137" s="18" t="s">
        <v>639</v>
      </c>
      <c r="Y137" s="46" t="s">
        <v>640</v>
      </c>
      <c r="Z137" s="87"/>
      <c r="AA137" s="3"/>
    </row>
    <row r="138" s="4" customFormat="1" ht="60" customHeight="1" spans="1:27">
      <c r="A138" s="26" t="s">
        <v>633</v>
      </c>
      <c r="B138" s="18">
        <f t="shared" si="12"/>
        <v>134</v>
      </c>
      <c r="C138" s="29" t="s">
        <v>67</v>
      </c>
      <c r="D138" s="29" t="s">
        <v>153</v>
      </c>
      <c r="E138" s="29" t="s">
        <v>154</v>
      </c>
      <c r="F138" s="18" t="s">
        <v>125</v>
      </c>
      <c r="G138" s="18" t="s">
        <v>641</v>
      </c>
      <c r="H138" s="27" t="s">
        <v>642</v>
      </c>
      <c r="I138" s="18" t="s">
        <v>49</v>
      </c>
      <c r="J138" s="18" t="s">
        <v>641</v>
      </c>
      <c r="K138" s="18" t="s">
        <v>636</v>
      </c>
      <c r="L138" s="18" t="s">
        <v>637</v>
      </c>
      <c r="M138" s="52" t="s">
        <v>149</v>
      </c>
      <c r="N138" s="18" t="s">
        <v>638</v>
      </c>
      <c r="O138" s="29">
        <v>154.45</v>
      </c>
      <c r="P138" s="29">
        <v>154.45</v>
      </c>
      <c r="Q138" s="18">
        <v>0</v>
      </c>
      <c r="R138" s="48">
        <v>1</v>
      </c>
      <c r="S138" s="125">
        <v>726</v>
      </c>
      <c r="T138" s="63">
        <v>2371</v>
      </c>
      <c r="U138" s="48">
        <v>1</v>
      </c>
      <c r="V138" s="18">
        <v>9</v>
      </c>
      <c r="W138" s="18">
        <v>23</v>
      </c>
      <c r="X138" s="18" t="s">
        <v>639</v>
      </c>
      <c r="Y138" s="46" t="s">
        <v>640</v>
      </c>
      <c r="Z138" s="87"/>
      <c r="AA138" s="3"/>
    </row>
    <row r="139" s="4" customFormat="1" ht="60" customHeight="1" spans="1:27">
      <c r="A139" s="26" t="s">
        <v>633</v>
      </c>
      <c r="B139" s="18">
        <f t="shared" si="12"/>
        <v>135</v>
      </c>
      <c r="C139" s="29" t="s">
        <v>67</v>
      </c>
      <c r="D139" s="29" t="s">
        <v>153</v>
      </c>
      <c r="E139" s="29" t="s">
        <v>154</v>
      </c>
      <c r="F139" s="18" t="s">
        <v>82</v>
      </c>
      <c r="G139" s="18" t="s">
        <v>643</v>
      </c>
      <c r="H139" s="27" t="s">
        <v>644</v>
      </c>
      <c r="I139" s="18" t="s">
        <v>49</v>
      </c>
      <c r="J139" s="18" t="s">
        <v>643</v>
      </c>
      <c r="K139" s="18" t="s">
        <v>636</v>
      </c>
      <c r="L139" s="18" t="s">
        <v>637</v>
      </c>
      <c r="M139" s="52" t="s">
        <v>149</v>
      </c>
      <c r="N139" s="18" t="s">
        <v>645</v>
      </c>
      <c r="O139" s="29">
        <v>140.56</v>
      </c>
      <c r="P139" s="29">
        <v>140.56</v>
      </c>
      <c r="Q139" s="18">
        <v>0</v>
      </c>
      <c r="R139" s="48">
        <v>1</v>
      </c>
      <c r="S139" s="126">
        <v>868</v>
      </c>
      <c r="T139" s="63">
        <v>2805</v>
      </c>
      <c r="U139" s="48">
        <v>1</v>
      </c>
      <c r="V139" s="18">
        <v>37</v>
      </c>
      <c r="W139" s="18">
        <v>86</v>
      </c>
      <c r="X139" s="18" t="s">
        <v>639</v>
      </c>
      <c r="Y139" s="46" t="s">
        <v>640</v>
      </c>
      <c r="Z139" s="87"/>
      <c r="AA139" s="3"/>
    </row>
    <row r="140" s="4" customFormat="1" ht="60" customHeight="1" spans="1:27">
      <c r="A140" s="26" t="s">
        <v>633</v>
      </c>
      <c r="B140" s="18">
        <f t="shared" si="12"/>
        <v>136</v>
      </c>
      <c r="C140" s="29" t="s">
        <v>67</v>
      </c>
      <c r="D140" s="29" t="s">
        <v>153</v>
      </c>
      <c r="E140" s="29" t="s">
        <v>154</v>
      </c>
      <c r="F140" s="18" t="s">
        <v>136</v>
      </c>
      <c r="G140" s="18" t="s">
        <v>646</v>
      </c>
      <c r="H140" s="27" t="s">
        <v>647</v>
      </c>
      <c r="I140" s="18" t="s">
        <v>49</v>
      </c>
      <c r="J140" s="18" t="s">
        <v>646</v>
      </c>
      <c r="K140" s="18" t="s">
        <v>636</v>
      </c>
      <c r="L140" s="18" t="s">
        <v>637</v>
      </c>
      <c r="M140" s="52" t="s">
        <v>149</v>
      </c>
      <c r="N140" s="18" t="s">
        <v>648</v>
      </c>
      <c r="O140" s="29">
        <v>133.47</v>
      </c>
      <c r="P140" s="29">
        <v>133.47</v>
      </c>
      <c r="Q140" s="18">
        <v>0</v>
      </c>
      <c r="R140" s="48">
        <v>1</v>
      </c>
      <c r="S140" s="127">
        <v>670</v>
      </c>
      <c r="T140" s="18">
        <v>2184</v>
      </c>
      <c r="U140" s="48">
        <v>1</v>
      </c>
      <c r="V140" s="18">
        <v>9</v>
      </c>
      <c r="W140" s="18">
        <v>31</v>
      </c>
      <c r="X140" s="18" t="s">
        <v>639</v>
      </c>
      <c r="Y140" s="46" t="s">
        <v>640</v>
      </c>
      <c r="Z140" s="87"/>
      <c r="AA140" s="3"/>
    </row>
    <row r="141" s="4" customFormat="1" ht="51" customHeight="1" spans="1:27">
      <c r="A141" s="26" t="s">
        <v>633</v>
      </c>
      <c r="B141" s="18">
        <f t="shared" si="12"/>
        <v>137</v>
      </c>
      <c r="C141" s="29" t="s">
        <v>67</v>
      </c>
      <c r="D141" s="29" t="s">
        <v>153</v>
      </c>
      <c r="E141" s="29" t="s">
        <v>154</v>
      </c>
      <c r="F141" s="18" t="s">
        <v>98</v>
      </c>
      <c r="G141" s="18" t="s">
        <v>649</v>
      </c>
      <c r="H141" s="27" t="s">
        <v>650</v>
      </c>
      <c r="I141" s="18" t="s">
        <v>49</v>
      </c>
      <c r="J141" s="114" t="s">
        <v>649</v>
      </c>
      <c r="K141" s="18" t="s">
        <v>636</v>
      </c>
      <c r="L141" s="18" t="s">
        <v>637</v>
      </c>
      <c r="M141" s="52" t="s">
        <v>149</v>
      </c>
      <c r="N141" s="18" t="s">
        <v>651</v>
      </c>
      <c r="O141" s="48">
        <v>96.63</v>
      </c>
      <c r="P141" s="48">
        <v>96.63</v>
      </c>
      <c r="Q141" s="18">
        <v>0</v>
      </c>
      <c r="R141" s="48">
        <v>1</v>
      </c>
      <c r="S141" s="18">
        <v>300</v>
      </c>
      <c r="T141" s="18">
        <v>1080</v>
      </c>
      <c r="U141" s="48">
        <v>1</v>
      </c>
      <c r="V141" s="18">
        <v>8</v>
      </c>
      <c r="W141" s="18">
        <v>25</v>
      </c>
      <c r="X141" s="18" t="s">
        <v>652</v>
      </c>
      <c r="Y141" s="46" t="s">
        <v>640</v>
      </c>
      <c r="Z141" s="87"/>
      <c r="AA141" s="3"/>
    </row>
    <row r="142" s="4" customFormat="1" ht="60" customHeight="1" spans="1:27">
      <c r="A142" s="26" t="s">
        <v>633</v>
      </c>
      <c r="B142" s="18">
        <f t="shared" si="12"/>
        <v>138</v>
      </c>
      <c r="C142" s="29" t="s">
        <v>67</v>
      </c>
      <c r="D142" s="29" t="s">
        <v>153</v>
      </c>
      <c r="E142" s="29" t="s">
        <v>154</v>
      </c>
      <c r="F142" s="18" t="s">
        <v>82</v>
      </c>
      <c r="G142" s="18" t="s">
        <v>653</v>
      </c>
      <c r="H142" s="27" t="s">
        <v>654</v>
      </c>
      <c r="I142" s="18" t="s">
        <v>49</v>
      </c>
      <c r="J142" s="115" t="s">
        <v>653</v>
      </c>
      <c r="K142" s="18" t="s">
        <v>636</v>
      </c>
      <c r="L142" s="18" t="s">
        <v>637</v>
      </c>
      <c r="M142" s="52" t="s">
        <v>149</v>
      </c>
      <c r="N142" s="18" t="s">
        <v>655</v>
      </c>
      <c r="O142" s="48">
        <v>86.48</v>
      </c>
      <c r="P142" s="48">
        <v>86.48</v>
      </c>
      <c r="Q142" s="18">
        <v>0</v>
      </c>
      <c r="R142" s="48">
        <v>1</v>
      </c>
      <c r="S142" s="127">
        <v>1026</v>
      </c>
      <c r="T142" s="18">
        <v>4261</v>
      </c>
      <c r="U142" s="48">
        <v>0</v>
      </c>
      <c r="V142" s="18">
        <v>18</v>
      </c>
      <c r="W142" s="18">
        <v>72</v>
      </c>
      <c r="X142" s="18" t="s">
        <v>652</v>
      </c>
      <c r="Y142" s="46" t="s">
        <v>640</v>
      </c>
      <c r="Z142" s="86"/>
      <c r="AA142" s="3"/>
    </row>
    <row r="143" s="4" customFormat="1" ht="60" customHeight="1" spans="1:27">
      <c r="A143" s="26" t="s">
        <v>633</v>
      </c>
      <c r="B143" s="18">
        <f t="shared" ref="B143:B152" si="13">ROW()-4</f>
        <v>139</v>
      </c>
      <c r="C143" s="29" t="s">
        <v>67</v>
      </c>
      <c r="D143" s="29" t="s">
        <v>153</v>
      </c>
      <c r="E143" s="29" t="s">
        <v>154</v>
      </c>
      <c r="F143" s="18" t="s">
        <v>82</v>
      </c>
      <c r="G143" s="18" t="s">
        <v>163</v>
      </c>
      <c r="H143" s="27" t="s">
        <v>656</v>
      </c>
      <c r="I143" s="18" t="s">
        <v>49</v>
      </c>
      <c r="J143" s="115" t="s">
        <v>163</v>
      </c>
      <c r="K143" s="18" t="s">
        <v>636</v>
      </c>
      <c r="L143" s="18" t="s">
        <v>637</v>
      </c>
      <c r="M143" s="52" t="s">
        <v>149</v>
      </c>
      <c r="N143" s="18" t="s">
        <v>657</v>
      </c>
      <c r="O143" s="48">
        <v>81.81</v>
      </c>
      <c r="P143" s="48">
        <v>81.81</v>
      </c>
      <c r="Q143" s="18">
        <v>0</v>
      </c>
      <c r="R143" s="48">
        <v>1</v>
      </c>
      <c r="S143" s="18">
        <v>382</v>
      </c>
      <c r="T143" s="18">
        <v>1368</v>
      </c>
      <c r="U143" s="48">
        <v>1</v>
      </c>
      <c r="V143" s="18">
        <v>24</v>
      </c>
      <c r="W143" s="18">
        <v>96</v>
      </c>
      <c r="X143" s="18" t="s">
        <v>639</v>
      </c>
      <c r="Y143" s="46" t="s">
        <v>640</v>
      </c>
      <c r="Z143" s="86"/>
      <c r="AA143" s="3"/>
    </row>
    <row r="144" s="4" customFormat="1" ht="60" customHeight="1" spans="1:27">
      <c r="A144" s="26" t="s">
        <v>633</v>
      </c>
      <c r="B144" s="18">
        <f t="shared" si="13"/>
        <v>140</v>
      </c>
      <c r="C144" s="29" t="s">
        <v>67</v>
      </c>
      <c r="D144" s="29" t="s">
        <v>153</v>
      </c>
      <c r="E144" s="29" t="s">
        <v>154</v>
      </c>
      <c r="F144" s="18" t="s">
        <v>122</v>
      </c>
      <c r="G144" s="18" t="s">
        <v>658</v>
      </c>
      <c r="H144" s="27" t="s">
        <v>659</v>
      </c>
      <c r="I144" s="18" t="s">
        <v>49</v>
      </c>
      <c r="J144" s="115" t="s">
        <v>658</v>
      </c>
      <c r="K144" s="18" t="s">
        <v>636</v>
      </c>
      <c r="L144" s="18" t="s">
        <v>637</v>
      </c>
      <c r="M144" s="52" t="s">
        <v>149</v>
      </c>
      <c r="N144" s="18" t="s">
        <v>660</v>
      </c>
      <c r="O144" s="48">
        <v>81.55</v>
      </c>
      <c r="P144" s="48">
        <v>81.55</v>
      </c>
      <c r="Q144" s="18">
        <v>0</v>
      </c>
      <c r="R144" s="48">
        <v>1</v>
      </c>
      <c r="S144" s="126">
        <v>586</v>
      </c>
      <c r="T144" s="63">
        <v>2063</v>
      </c>
      <c r="U144" s="48">
        <v>0</v>
      </c>
      <c r="V144" s="18">
        <v>16</v>
      </c>
      <c r="W144" s="18">
        <v>64</v>
      </c>
      <c r="X144" s="18" t="s">
        <v>639</v>
      </c>
      <c r="Y144" s="46" t="s">
        <v>640</v>
      </c>
      <c r="Z144" s="86"/>
      <c r="AA144" s="3"/>
    </row>
    <row r="145" s="4" customFormat="1" ht="60" customHeight="1" spans="1:27">
      <c r="A145" s="26" t="s">
        <v>633</v>
      </c>
      <c r="B145" s="18">
        <f t="shared" si="13"/>
        <v>141</v>
      </c>
      <c r="C145" s="29" t="s">
        <v>33</v>
      </c>
      <c r="D145" s="18" t="s">
        <v>34</v>
      </c>
      <c r="E145" s="29" t="s">
        <v>661</v>
      </c>
      <c r="F145" s="18" t="s">
        <v>82</v>
      </c>
      <c r="G145" s="18" t="s">
        <v>462</v>
      </c>
      <c r="H145" s="27" t="s">
        <v>662</v>
      </c>
      <c r="I145" s="18" t="s">
        <v>49</v>
      </c>
      <c r="J145" s="115" t="s">
        <v>462</v>
      </c>
      <c r="K145" s="18" t="s">
        <v>636</v>
      </c>
      <c r="L145" s="18" t="s">
        <v>637</v>
      </c>
      <c r="M145" s="52" t="s">
        <v>149</v>
      </c>
      <c r="N145" s="18" t="s">
        <v>663</v>
      </c>
      <c r="O145" s="48">
        <v>73.41</v>
      </c>
      <c r="P145" s="48">
        <v>73.41</v>
      </c>
      <c r="Q145" s="18">
        <v>0</v>
      </c>
      <c r="R145" s="48">
        <v>1</v>
      </c>
      <c r="S145" s="18">
        <v>586</v>
      </c>
      <c r="T145" s="18">
        <v>2063</v>
      </c>
      <c r="U145" s="48">
        <v>1</v>
      </c>
      <c r="V145" s="18">
        <v>32</v>
      </c>
      <c r="W145" s="18">
        <v>128</v>
      </c>
      <c r="X145" s="18" t="s">
        <v>664</v>
      </c>
      <c r="Y145" s="46" t="s">
        <v>640</v>
      </c>
      <c r="Z145" s="86"/>
      <c r="AA145" s="3"/>
    </row>
    <row r="146" s="4" customFormat="1" ht="60" customHeight="1" spans="1:27">
      <c r="A146" s="26" t="s">
        <v>633</v>
      </c>
      <c r="B146" s="18">
        <f t="shared" si="13"/>
        <v>142</v>
      </c>
      <c r="C146" s="29" t="s">
        <v>67</v>
      </c>
      <c r="D146" s="29" t="s">
        <v>153</v>
      </c>
      <c r="E146" s="29" t="s">
        <v>154</v>
      </c>
      <c r="F146" s="18" t="s">
        <v>82</v>
      </c>
      <c r="G146" s="18" t="s">
        <v>665</v>
      </c>
      <c r="H146" s="27" t="s">
        <v>666</v>
      </c>
      <c r="I146" s="18" t="s">
        <v>49</v>
      </c>
      <c r="J146" s="115" t="s">
        <v>665</v>
      </c>
      <c r="K146" s="18" t="s">
        <v>636</v>
      </c>
      <c r="L146" s="18" t="s">
        <v>637</v>
      </c>
      <c r="M146" s="52" t="s">
        <v>149</v>
      </c>
      <c r="N146" s="18" t="s">
        <v>667</v>
      </c>
      <c r="O146" s="116">
        <v>60.4</v>
      </c>
      <c r="P146" s="116">
        <v>60.4</v>
      </c>
      <c r="Q146" s="18">
        <v>0</v>
      </c>
      <c r="R146" s="48">
        <v>1</v>
      </c>
      <c r="S146" s="18">
        <v>87</v>
      </c>
      <c r="T146" s="18">
        <v>365</v>
      </c>
      <c r="U146" s="48">
        <v>0</v>
      </c>
      <c r="V146" s="18">
        <v>16</v>
      </c>
      <c r="W146" s="18">
        <v>64</v>
      </c>
      <c r="X146" s="18" t="s">
        <v>652</v>
      </c>
      <c r="Y146" s="46" t="s">
        <v>640</v>
      </c>
      <c r="Z146" s="86"/>
      <c r="AA146" s="3"/>
    </row>
    <row r="147" s="4" customFormat="1" ht="60" customHeight="1" spans="1:27">
      <c r="A147" s="26" t="s">
        <v>633</v>
      </c>
      <c r="B147" s="18">
        <f t="shared" si="13"/>
        <v>143</v>
      </c>
      <c r="C147" s="29" t="s">
        <v>33</v>
      </c>
      <c r="D147" s="18" t="s">
        <v>34</v>
      </c>
      <c r="E147" s="29" t="s">
        <v>661</v>
      </c>
      <c r="F147" s="18" t="s">
        <v>122</v>
      </c>
      <c r="G147" s="18" t="s">
        <v>668</v>
      </c>
      <c r="H147" s="27" t="s">
        <v>669</v>
      </c>
      <c r="I147" s="18" t="s">
        <v>49</v>
      </c>
      <c r="J147" s="115" t="s">
        <v>668</v>
      </c>
      <c r="K147" s="18" t="s">
        <v>636</v>
      </c>
      <c r="L147" s="18" t="s">
        <v>637</v>
      </c>
      <c r="M147" s="52" t="s">
        <v>149</v>
      </c>
      <c r="N147" s="18" t="s">
        <v>670</v>
      </c>
      <c r="O147" s="48">
        <v>57.53</v>
      </c>
      <c r="P147" s="48">
        <v>57.53</v>
      </c>
      <c r="Q147" s="18">
        <v>0</v>
      </c>
      <c r="R147" s="48">
        <v>1</v>
      </c>
      <c r="S147" s="127">
        <v>30</v>
      </c>
      <c r="T147" s="18">
        <v>230</v>
      </c>
      <c r="U147" s="48">
        <v>0</v>
      </c>
      <c r="V147" s="18">
        <v>35</v>
      </c>
      <c r="W147" s="18">
        <v>38</v>
      </c>
      <c r="X147" s="18" t="s">
        <v>664</v>
      </c>
      <c r="Y147" s="46" t="s">
        <v>640</v>
      </c>
      <c r="Z147" s="86"/>
      <c r="AA147" s="3"/>
    </row>
    <row r="148" s="4" customFormat="1" ht="60" customHeight="1" spans="1:27">
      <c r="A148" s="26" t="s">
        <v>633</v>
      </c>
      <c r="B148" s="18">
        <f t="shared" si="13"/>
        <v>144</v>
      </c>
      <c r="C148" s="29" t="s">
        <v>33</v>
      </c>
      <c r="D148" s="18" t="s">
        <v>34</v>
      </c>
      <c r="E148" s="29" t="s">
        <v>661</v>
      </c>
      <c r="F148" s="18" t="s">
        <v>82</v>
      </c>
      <c r="G148" s="18" t="s">
        <v>163</v>
      </c>
      <c r="H148" s="27" t="s">
        <v>671</v>
      </c>
      <c r="I148" s="18" t="s">
        <v>49</v>
      </c>
      <c r="J148" s="115" t="s">
        <v>163</v>
      </c>
      <c r="K148" s="18" t="s">
        <v>636</v>
      </c>
      <c r="L148" s="18" t="s">
        <v>637</v>
      </c>
      <c r="M148" s="52" t="s">
        <v>149</v>
      </c>
      <c r="N148" s="18" t="s">
        <v>672</v>
      </c>
      <c r="O148" s="48">
        <v>54.52</v>
      </c>
      <c r="P148" s="48">
        <v>54.52</v>
      </c>
      <c r="Q148" s="18">
        <v>0</v>
      </c>
      <c r="R148" s="48">
        <v>1</v>
      </c>
      <c r="S148" s="127">
        <v>107</v>
      </c>
      <c r="T148" s="18">
        <v>539</v>
      </c>
      <c r="U148" s="48">
        <v>1</v>
      </c>
      <c r="V148" s="18">
        <v>28</v>
      </c>
      <c r="W148" s="18">
        <v>140</v>
      </c>
      <c r="X148" s="18" t="s">
        <v>664</v>
      </c>
      <c r="Y148" s="46" t="s">
        <v>640</v>
      </c>
      <c r="Z148" s="86"/>
      <c r="AA148" s="3"/>
    </row>
    <row r="149" s="4" customFormat="1" ht="60" customHeight="1" spans="1:27">
      <c r="A149" s="26" t="s">
        <v>633</v>
      </c>
      <c r="B149" s="18">
        <f t="shared" si="13"/>
        <v>145</v>
      </c>
      <c r="C149" s="29" t="s">
        <v>67</v>
      </c>
      <c r="D149" s="29" t="s">
        <v>153</v>
      </c>
      <c r="E149" s="29" t="s">
        <v>154</v>
      </c>
      <c r="F149" s="18" t="s">
        <v>110</v>
      </c>
      <c r="G149" s="18" t="s">
        <v>673</v>
      </c>
      <c r="H149" s="27" t="s">
        <v>674</v>
      </c>
      <c r="I149" s="18" t="s">
        <v>49</v>
      </c>
      <c r="J149" s="115" t="s">
        <v>673</v>
      </c>
      <c r="K149" s="18" t="s">
        <v>636</v>
      </c>
      <c r="L149" s="18" t="s">
        <v>637</v>
      </c>
      <c r="M149" s="52" t="s">
        <v>149</v>
      </c>
      <c r="N149" s="18" t="s">
        <v>675</v>
      </c>
      <c r="O149" s="48">
        <v>49.23</v>
      </c>
      <c r="P149" s="48">
        <v>49.23</v>
      </c>
      <c r="Q149" s="18">
        <v>0</v>
      </c>
      <c r="R149" s="48">
        <v>1</v>
      </c>
      <c r="S149" s="127">
        <v>100</v>
      </c>
      <c r="T149" s="18">
        <v>400</v>
      </c>
      <c r="U149" s="48">
        <v>0</v>
      </c>
      <c r="V149" s="18">
        <v>32</v>
      </c>
      <c r="W149" s="18">
        <v>128</v>
      </c>
      <c r="X149" s="18" t="s">
        <v>652</v>
      </c>
      <c r="Y149" s="46" t="s">
        <v>640</v>
      </c>
      <c r="Z149" s="86"/>
      <c r="AA149" s="3"/>
    </row>
    <row r="150" s="4" customFormat="1" ht="60" customHeight="1" spans="1:27">
      <c r="A150" s="26" t="s">
        <v>633</v>
      </c>
      <c r="B150" s="18">
        <f t="shared" si="13"/>
        <v>146</v>
      </c>
      <c r="C150" s="29" t="s">
        <v>33</v>
      </c>
      <c r="D150" s="18" t="s">
        <v>34</v>
      </c>
      <c r="E150" s="29" t="s">
        <v>35</v>
      </c>
      <c r="F150" s="18" t="s">
        <v>82</v>
      </c>
      <c r="G150" s="18" t="s">
        <v>462</v>
      </c>
      <c r="H150" s="27" t="s">
        <v>676</v>
      </c>
      <c r="I150" s="18" t="s">
        <v>49</v>
      </c>
      <c r="J150" s="115" t="s">
        <v>462</v>
      </c>
      <c r="K150" s="18" t="s">
        <v>636</v>
      </c>
      <c r="L150" s="18" t="s">
        <v>637</v>
      </c>
      <c r="M150" s="52" t="s">
        <v>149</v>
      </c>
      <c r="N150" s="18" t="s">
        <v>677</v>
      </c>
      <c r="O150" s="48">
        <v>46.86</v>
      </c>
      <c r="P150" s="48">
        <v>46.86</v>
      </c>
      <c r="Q150" s="18">
        <v>0</v>
      </c>
      <c r="R150" s="48">
        <v>1</v>
      </c>
      <c r="S150" s="127">
        <v>319</v>
      </c>
      <c r="T150" s="18">
        <v>1075</v>
      </c>
      <c r="U150" s="48">
        <v>1</v>
      </c>
      <c r="V150" s="18">
        <v>26</v>
      </c>
      <c r="W150" s="18">
        <v>165</v>
      </c>
      <c r="X150" s="18" t="s">
        <v>678</v>
      </c>
      <c r="Y150" s="46" t="s">
        <v>640</v>
      </c>
      <c r="Z150" s="86"/>
      <c r="AA150" s="3"/>
    </row>
    <row r="151" s="4" customFormat="1" ht="60" customHeight="1" spans="1:27">
      <c r="A151" s="26" t="s">
        <v>633</v>
      </c>
      <c r="B151" s="18">
        <f t="shared" si="13"/>
        <v>147</v>
      </c>
      <c r="C151" s="29" t="s">
        <v>33</v>
      </c>
      <c r="D151" s="18" t="s">
        <v>34</v>
      </c>
      <c r="E151" s="29" t="s">
        <v>661</v>
      </c>
      <c r="F151" s="18" t="s">
        <v>82</v>
      </c>
      <c r="G151" s="18" t="s">
        <v>665</v>
      </c>
      <c r="H151" s="27" t="s">
        <v>679</v>
      </c>
      <c r="I151" s="18" t="s">
        <v>49</v>
      </c>
      <c r="J151" s="115" t="s">
        <v>665</v>
      </c>
      <c r="K151" s="18" t="s">
        <v>636</v>
      </c>
      <c r="L151" s="18" t="s">
        <v>637</v>
      </c>
      <c r="M151" s="52" t="s">
        <v>149</v>
      </c>
      <c r="N151" s="18" t="s">
        <v>670</v>
      </c>
      <c r="O151" s="48">
        <v>45.61</v>
      </c>
      <c r="P151" s="48">
        <v>45.61</v>
      </c>
      <c r="Q151" s="18">
        <v>0</v>
      </c>
      <c r="R151" s="48">
        <v>1</v>
      </c>
      <c r="S151" s="127">
        <v>825</v>
      </c>
      <c r="T151" s="18">
        <v>6000</v>
      </c>
      <c r="U151" s="48">
        <v>0</v>
      </c>
      <c r="V151" s="18">
        <v>26</v>
      </c>
      <c r="W151" s="18">
        <v>165</v>
      </c>
      <c r="X151" s="18" t="s">
        <v>664</v>
      </c>
      <c r="Y151" s="46" t="s">
        <v>640</v>
      </c>
      <c r="Z151" s="86"/>
      <c r="AA151" s="3"/>
    </row>
    <row r="152" s="4" customFormat="1" ht="60" customHeight="1" spans="1:27">
      <c r="A152" s="26" t="s">
        <v>633</v>
      </c>
      <c r="B152" s="18">
        <f t="shared" si="13"/>
        <v>148</v>
      </c>
      <c r="C152" s="29" t="s">
        <v>67</v>
      </c>
      <c r="D152" s="29" t="s">
        <v>153</v>
      </c>
      <c r="E152" s="29" t="s">
        <v>154</v>
      </c>
      <c r="F152" s="18" t="s">
        <v>82</v>
      </c>
      <c r="G152" s="18" t="s">
        <v>680</v>
      </c>
      <c r="H152" s="27" t="s">
        <v>681</v>
      </c>
      <c r="I152" s="18" t="s">
        <v>49</v>
      </c>
      <c r="J152" s="115" t="s">
        <v>680</v>
      </c>
      <c r="K152" s="18" t="s">
        <v>636</v>
      </c>
      <c r="L152" s="18" t="s">
        <v>637</v>
      </c>
      <c r="M152" s="52" t="s">
        <v>149</v>
      </c>
      <c r="N152" s="18" t="s">
        <v>682</v>
      </c>
      <c r="O152" s="48">
        <v>43.91</v>
      </c>
      <c r="P152" s="48">
        <v>43.91</v>
      </c>
      <c r="Q152" s="18">
        <v>0</v>
      </c>
      <c r="R152" s="48">
        <v>1</v>
      </c>
      <c r="S152" s="18">
        <v>319</v>
      </c>
      <c r="T152" s="18">
        <v>1075</v>
      </c>
      <c r="U152" s="48">
        <v>0</v>
      </c>
      <c r="V152" s="18">
        <v>16</v>
      </c>
      <c r="W152" s="18">
        <v>64</v>
      </c>
      <c r="X152" s="18" t="s">
        <v>639</v>
      </c>
      <c r="Y152" s="46" t="s">
        <v>640</v>
      </c>
      <c r="Z152" s="86"/>
      <c r="AA152" s="3"/>
    </row>
    <row r="153" s="4" customFormat="1" ht="60" customHeight="1" spans="1:27">
      <c r="A153" s="26" t="s">
        <v>633</v>
      </c>
      <c r="B153" s="18">
        <f t="shared" ref="B153:B162" si="14">ROW()-4</f>
        <v>149</v>
      </c>
      <c r="C153" s="29" t="s">
        <v>33</v>
      </c>
      <c r="D153" s="18" t="s">
        <v>34</v>
      </c>
      <c r="E153" s="29" t="s">
        <v>661</v>
      </c>
      <c r="F153" s="18" t="s">
        <v>136</v>
      </c>
      <c r="G153" s="18" t="s">
        <v>683</v>
      </c>
      <c r="H153" s="27" t="s">
        <v>684</v>
      </c>
      <c r="I153" s="18" t="s">
        <v>49</v>
      </c>
      <c r="J153" s="115" t="s">
        <v>683</v>
      </c>
      <c r="K153" s="18" t="s">
        <v>636</v>
      </c>
      <c r="L153" s="18" t="s">
        <v>637</v>
      </c>
      <c r="M153" s="52" t="s">
        <v>149</v>
      </c>
      <c r="N153" s="18" t="s">
        <v>685</v>
      </c>
      <c r="O153" s="48">
        <v>41.22</v>
      </c>
      <c r="P153" s="48">
        <v>41.22</v>
      </c>
      <c r="Q153" s="18">
        <v>0</v>
      </c>
      <c r="R153" s="48">
        <v>1</v>
      </c>
      <c r="S153" s="127">
        <v>728</v>
      </c>
      <c r="T153" s="18">
        <v>2513</v>
      </c>
      <c r="U153" s="48">
        <v>0</v>
      </c>
      <c r="V153" s="18">
        <v>30</v>
      </c>
      <c r="W153" s="18">
        <v>135</v>
      </c>
      <c r="X153" s="18" t="s">
        <v>664</v>
      </c>
      <c r="Y153" s="46" t="s">
        <v>640</v>
      </c>
      <c r="Z153" s="86"/>
      <c r="AA153" s="3"/>
    </row>
    <row r="154" s="4" customFormat="1" ht="60" customHeight="1" spans="1:27">
      <c r="A154" s="26" t="s">
        <v>633</v>
      </c>
      <c r="B154" s="18">
        <f t="shared" si="14"/>
        <v>150</v>
      </c>
      <c r="C154" s="29" t="s">
        <v>67</v>
      </c>
      <c r="D154" s="29" t="s">
        <v>153</v>
      </c>
      <c r="E154" s="29" t="s">
        <v>154</v>
      </c>
      <c r="F154" s="18" t="s">
        <v>110</v>
      </c>
      <c r="G154" s="18" t="s">
        <v>686</v>
      </c>
      <c r="H154" s="27" t="s">
        <v>687</v>
      </c>
      <c r="I154" s="18" t="s">
        <v>49</v>
      </c>
      <c r="J154" s="115" t="s">
        <v>686</v>
      </c>
      <c r="K154" s="18" t="s">
        <v>636</v>
      </c>
      <c r="L154" s="18" t="s">
        <v>637</v>
      </c>
      <c r="M154" s="52" t="s">
        <v>149</v>
      </c>
      <c r="N154" s="18" t="s">
        <v>682</v>
      </c>
      <c r="O154" s="48">
        <v>40.54</v>
      </c>
      <c r="P154" s="48">
        <v>40.54</v>
      </c>
      <c r="Q154" s="18">
        <v>0</v>
      </c>
      <c r="R154" s="48">
        <v>1</v>
      </c>
      <c r="S154" s="18">
        <v>568</v>
      </c>
      <c r="T154" s="18">
        <v>2068</v>
      </c>
      <c r="U154" s="48">
        <v>0</v>
      </c>
      <c r="V154" s="18">
        <v>21</v>
      </c>
      <c r="W154" s="18">
        <v>90</v>
      </c>
      <c r="X154" s="18" t="s">
        <v>639</v>
      </c>
      <c r="Y154" s="46" t="s">
        <v>640</v>
      </c>
      <c r="Z154" s="86"/>
      <c r="AA154" s="3"/>
    </row>
    <row r="155" s="4" customFormat="1" ht="60" customHeight="1" spans="1:27">
      <c r="A155" s="26" t="s">
        <v>633</v>
      </c>
      <c r="B155" s="18">
        <f t="shared" si="14"/>
        <v>151</v>
      </c>
      <c r="C155" s="29" t="s">
        <v>33</v>
      </c>
      <c r="D155" s="18" t="s">
        <v>34</v>
      </c>
      <c r="E155" s="29" t="s">
        <v>661</v>
      </c>
      <c r="F155" s="18" t="s">
        <v>136</v>
      </c>
      <c r="G155" s="18" t="s">
        <v>646</v>
      </c>
      <c r="H155" s="27" t="s">
        <v>688</v>
      </c>
      <c r="I155" s="18" t="s">
        <v>49</v>
      </c>
      <c r="J155" s="115" t="s">
        <v>646</v>
      </c>
      <c r="K155" s="18" t="s">
        <v>636</v>
      </c>
      <c r="L155" s="18" t="s">
        <v>637</v>
      </c>
      <c r="M155" s="52" t="s">
        <v>149</v>
      </c>
      <c r="N155" s="18" t="s">
        <v>689</v>
      </c>
      <c r="O155" s="48">
        <v>40.27</v>
      </c>
      <c r="P155" s="48">
        <v>40.27</v>
      </c>
      <c r="Q155" s="18">
        <v>0</v>
      </c>
      <c r="R155" s="48">
        <v>1</v>
      </c>
      <c r="S155" s="127">
        <v>300</v>
      </c>
      <c r="T155" s="18">
        <v>1500</v>
      </c>
      <c r="U155" s="48">
        <v>1</v>
      </c>
      <c r="V155" s="18">
        <v>23</v>
      </c>
      <c r="W155" s="18">
        <v>92</v>
      </c>
      <c r="X155" s="18" t="s">
        <v>664</v>
      </c>
      <c r="Y155" s="46" t="s">
        <v>640</v>
      </c>
      <c r="Z155" s="86"/>
      <c r="AA155" s="3"/>
    </row>
    <row r="156" s="4" customFormat="1" ht="60" customHeight="1" spans="1:27">
      <c r="A156" s="26" t="s">
        <v>633</v>
      </c>
      <c r="B156" s="18">
        <f t="shared" si="14"/>
        <v>152</v>
      </c>
      <c r="C156" s="29" t="s">
        <v>33</v>
      </c>
      <c r="D156" s="18" t="s">
        <v>34</v>
      </c>
      <c r="E156" s="29" t="s">
        <v>661</v>
      </c>
      <c r="F156" s="18" t="s">
        <v>107</v>
      </c>
      <c r="G156" s="18" t="s">
        <v>690</v>
      </c>
      <c r="H156" s="27" t="s">
        <v>691</v>
      </c>
      <c r="I156" s="18" t="s">
        <v>49</v>
      </c>
      <c r="J156" s="115" t="s">
        <v>690</v>
      </c>
      <c r="K156" s="18" t="s">
        <v>636</v>
      </c>
      <c r="L156" s="18" t="s">
        <v>637</v>
      </c>
      <c r="M156" s="52" t="s">
        <v>149</v>
      </c>
      <c r="N156" s="18" t="s">
        <v>692</v>
      </c>
      <c r="O156" s="48">
        <v>39.24</v>
      </c>
      <c r="P156" s="48">
        <v>39.24</v>
      </c>
      <c r="Q156" s="18">
        <v>0</v>
      </c>
      <c r="R156" s="48">
        <v>1</v>
      </c>
      <c r="S156" s="18">
        <v>221</v>
      </c>
      <c r="T156" s="18">
        <v>627</v>
      </c>
      <c r="U156" s="48">
        <v>0</v>
      </c>
      <c r="V156" s="18">
        <v>15</v>
      </c>
      <c r="W156" s="18">
        <v>60</v>
      </c>
      <c r="X156" s="18" t="s">
        <v>664</v>
      </c>
      <c r="Y156" s="46" t="s">
        <v>640</v>
      </c>
      <c r="Z156" s="86"/>
      <c r="AA156" s="3"/>
    </row>
    <row r="157" s="4" customFormat="1" ht="60" customHeight="1" spans="1:27">
      <c r="A157" s="26" t="s">
        <v>633</v>
      </c>
      <c r="B157" s="18">
        <f t="shared" si="14"/>
        <v>153</v>
      </c>
      <c r="C157" s="29" t="s">
        <v>33</v>
      </c>
      <c r="D157" s="18" t="s">
        <v>34</v>
      </c>
      <c r="E157" s="29" t="s">
        <v>661</v>
      </c>
      <c r="F157" s="18" t="s">
        <v>82</v>
      </c>
      <c r="G157" s="18" t="s">
        <v>163</v>
      </c>
      <c r="H157" s="27" t="s">
        <v>693</v>
      </c>
      <c r="I157" s="18" t="s">
        <v>49</v>
      </c>
      <c r="J157" s="115" t="s">
        <v>163</v>
      </c>
      <c r="K157" s="18" t="s">
        <v>636</v>
      </c>
      <c r="L157" s="18" t="s">
        <v>637</v>
      </c>
      <c r="M157" s="52" t="s">
        <v>149</v>
      </c>
      <c r="N157" s="18" t="s">
        <v>694</v>
      </c>
      <c r="O157" s="48">
        <v>37.22</v>
      </c>
      <c r="P157" s="48">
        <v>37.22</v>
      </c>
      <c r="Q157" s="18">
        <v>0</v>
      </c>
      <c r="R157" s="48">
        <v>1</v>
      </c>
      <c r="S157" s="127">
        <v>28</v>
      </c>
      <c r="T157" s="18">
        <v>130</v>
      </c>
      <c r="U157" s="48">
        <v>1</v>
      </c>
      <c r="V157" s="18">
        <v>30</v>
      </c>
      <c r="W157" s="18">
        <v>42</v>
      </c>
      <c r="X157" s="18" t="s">
        <v>664</v>
      </c>
      <c r="Y157" s="46" t="s">
        <v>640</v>
      </c>
      <c r="Z157" s="86"/>
      <c r="AA157" s="3"/>
    </row>
    <row r="158" s="4" customFormat="1" ht="67" customHeight="1" spans="1:27">
      <c r="A158" s="26" t="s">
        <v>633</v>
      </c>
      <c r="B158" s="18">
        <f t="shared" si="14"/>
        <v>154</v>
      </c>
      <c r="C158" s="29" t="s">
        <v>33</v>
      </c>
      <c r="D158" s="18" t="s">
        <v>34</v>
      </c>
      <c r="E158" s="29" t="s">
        <v>661</v>
      </c>
      <c r="F158" s="18" t="s">
        <v>125</v>
      </c>
      <c r="G158" s="18" t="s">
        <v>641</v>
      </c>
      <c r="H158" s="27" t="s">
        <v>695</v>
      </c>
      <c r="I158" s="18" t="s">
        <v>49</v>
      </c>
      <c r="J158" s="115" t="s">
        <v>641</v>
      </c>
      <c r="K158" s="18" t="s">
        <v>636</v>
      </c>
      <c r="L158" s="18" t="s">
        <v>637</v>
      </c>
      <c r="M158" s="52" t="s">
        <v>149</v>
      </c>
      <c r="N158" s="18" t="s">
        <v>696</v>
      </c>
      <c r="O158" s="48">
        <v>36.02</v>
      </c>
      <c r="P158" s="48">
        <v>36.02</v>
      </c>
      <c r="Q158" s="18">
        <v>0</v>
      </c>
      <c r="R158" s="48">
        <v>1</v>
      </c>
      <c r="S158" s="18">
        <v>54</v>
      </c>
      <c r="T158" s="18">
        <v>168</v>
      </c>
      <c r="U158" s="48">
        <v>1</v>
      </c>
      <c r="V158" s="18">
        <v>23</v>
      </c>
      <c r="W158" s="18">
        <v>92</v>
      </c>
      <c r="X158" s="18" t="s">
        <v>664</v>
      </c>
      <c r="Y158" s="46" t="s">
        <v>640</v>
      </c>
      <c r="Z158" s="86"/>
      <c r="AA158" s="3"/>
    </row>
    <row r="159" s="4" customFormat="1" ht="60" customHeight="1" spans="1:27">
      <c r="A159" s="26" t="s">
        <v>633</v>
      </c>
      <c r="B159" s="18">
        <f t="shared" si="14"/>
        <v>155</v>
      </c>
      <c r="C159" s="29" t="s">
        <v>33</v>
      </c>
      <c r="D159" s="18" t="s">
        <v>34</v>
      </c>
      <c r="E159" s="29" t="s">
        <v>661</v>
      </c>
      <c r="F159" s="18" t="s">
        <v>104</v>
      </c>
      <c r="G159" s="18" t="s">
        <v>341</v>
      </c>
      <c r="H159" s="27" t="s">
        <v>697</v>
      </c>
      <c r="I159" s="18" t="s">
        <v>49</v>
      </c>
      <c r="J159" s="115" t="s">
        <v>341</v>
      </c>
      <c r="K159" s="18" t="s">
        <v>636</v>
      </c>
      <c r="L159" s="18" t="s">
        <v>637</v>
      </c>
      <c r="M159" s="52" t="s">
        <v>149</v>
      </c>
      <c r="N159" s="18" t="s">
        <v>698</v>
      </c>
      <c r="O159" s="116">
        <v>35.5</v>
      </c>
      <c r="P159" s="116">
        <v>35.5</v>
      </c>
      <c r="Q159" s="18">
        <v>0</v>
      </c>
      <c r="R159" s="48">
        <v>1</v>
      </c>
      <c r="S159" s="127">
        <v>564</v>
      </c>
      <c r="T159" s="18">
        <v>1878</v>
      </c>
      <c r="U159" s="48">
        <v>0</v>
      </c>
      <c r="V159" s="18">
        <v>32</v>
      </c>
      <c r="W159" s="18">
        <v>128</v>
      </c>
      <c r="X159" s="18" t="s">
        <v>664</v>
      </c>
      <c r="Y159" s="46" t="s">
        <v>640</v>
      </c>
      <c r="Z159" s="86"/>
      <c r="AA159" s="3"/>
    </row>
    <row r="160" s="4" customFormat="1" ht="60" customHeight="1" spans="1:27">
      <c r="A160" s="26" t="s">
        <v>633</v>
      </c>
      <c r="B160" s="18">
        <f t="shared" si="14"/>
        <v>156</v>
      </c>
      <c r="C160" s="29" t="s">
        <v>33</v>
      </c>
      <c r="D160" s="18" t="s">
        <v>34</v>
      </c>
      <c r="E160" s="29" t="s">
        <v>661</v>
      </c>
      <c r="F160" s="18" t="s">
        <v>122</v>
      </c>
      <c r="G160" s="18" t="s">
        <v>230</v>
      </c>
      <c r="H160" s="27" t="s">
        <v>699</v>
      </c>
      <c r="I160" s="18" t="s">
        <v>49</v>
      </c>
      <c r="J160" s="115" t="s">
        <v>230</v>
      </c>
      <c r="K160" s="18" t="s">
        <v>636</v>
      </c>
      <c r="L160" s="18" t="s">
        <v>637</v>
      </c>
      <c r="M160" s="52" t="s">
        <v>149</v>
      </c>
      <c r="N160" s="18" t="s">
        <v>698</v>
      </c>
      <c r="O160" s="48">
        <v>34.52</v>
      </c>
      <c r="P160" s="48">
        <v>34.52</v>
      </c>
      <c r="Q160" s="18">
        <v>0</v>
      </c>
      <c r="R160" s="48">
        <v>1</v>
      </c>
      <c r="S160" s="127">
        <v>564</v>
      </c>
      <c r="T160" s="18">
        <v>1878</v>
      </c>
      <c r="U160" s="48">
        <v>0</v>
      </c>
      <c r="V160" s="18">
        <v>26</v>
      </c>
      <c r="W160" s="18">
        <v>165</v>
      </c>
      <c r="X160" s="18" t="s">
        <v>664</v>
      </c>
      <c r="Y160" s="46" t="s">
        <v>640</v>
      </c>
      <c r="Z160" s="86"/>
      <c r="AA160" s="3"/>
    </row>
    <row r="161" s="4" customFormat="1" ht="60" customHeight="1" spans="1:27">
      <c r="A161" s="26" t="s">
        <v>633</v>
      </c>
      <c r="B161" s="18">
        <f t="shared" si="14"/>
        <v>157</v>
      </c>
      <c r="C161" s="29" t="s">
        <v>67</v>
      </c>
      <c r="D161" s="29" t="s">
        <v>153</v>
      </c>
      <c r="E161" s="29" t="s">
        <v>154</v>
      </c>
      <c r="F161" s="18" t="s">
        <v>90</v>
      </c>
      <c r="G161" s="18" t="s">
        <v>215</v>
      </c>
      <c r="H161" s="27" t="s">
        <v>700</v>
      </c>
      <c r="I161" s="18" t="s">
        <v>49</v>
      </c>
      <c r="J161" s="115" t="s">
        <v>215</v>
      </c>
      <c r="K161" s="18" t="s">
        <v>636</v>
      </c>
      <c r="L161" s="18" t="s">
        <v>637</v>
      </c>
      <c r="M161" s="52" t="s">
        <v>149</v>
      </c>
      <c r="N161" s="18" t="s">
        <v>701</v>
      </c>
      <c r="O161" s="48">
        <v>33.14</v>
      </c>
      <c r="P161" s="48">
        <v>33.14</v>
      </c>
      <c r="Q161" s="18">
        <v>0</v>
      </c>
      <c r="R161" s="48">
        <v>1</v>
      </c>
      <c r="S161" s="18">
        <v>35</v>
      </c>
      <c r="T161" s="18">
        <v>165</v>
      </c>
      <c r="U161" s="48">
        <v>0</v>
      </c>
      <c r="V161" s="18">
        <v>26</v>
      </c>
      <c r="W161" s="18">
        <v>48</v>
      </c>
      <c r="X161" s="18" t="s">
        <v>652</v>
      </c>
      <c r="Y161" s="46" t="s">
        <v>640</v>
      </c>
      <c r="Z161" s="86"/>
      <c r="AA161" s="3"/>
    </row>
    <row r="162" s="4" customFormat="1" ht="60" customHeight="1" spans="1:27">
      <c r="A162" s="26" t="s">
        <v>633</v>
      </c>
      <c r="B162" s="18">
        <f t="shared" si="14"/>
        <v>158</v>
      </c>
      <c r="C162" s="29" t="s">
        <v>33</v>
      </c>
      <c r="D162" s="18" t="s">
        <v>34</v>
      </c>
      <c r="E162" s="29" t="s">
        <v>661</v>
      </c>
      <c r="F162" s="18" t="s">
        <v>122</v>
      </c>
      <c r="G162" s="18" t="s">
        <v>230</v>
      </c>
      <c r="H162" s="27" t="s">
        <v>702</v>
      </c>
      <c r="I162" s="18" t="s">
        <v>49</v>
      </c>
      <c r="J162" s="115" t="s">
        <v>230</v>
      </c>
      <c r="K162" s="18" t="s">
        <v>636</v>
      </c>
      <c r="L162" s="18" t="s">
        <v>637</v>
      </c>
      <c r="M162" s="52" t="s">
        <v>149</v>
      </c>
      <c r="N162" s="18" t="s">
        <v>703</v>
      </c>
      <c r="O162" s="116">
        <v>31.5</v>
      </c>
      <c r="P162" s="116">
        <v>31.5</v>
      </c>
      <c r="Q162" s="18">
        <v>0</v>
      </c>
      <c r="R162" s="48">
        <v>1</v>
      </c>
      <c r="S162" s="18">
        <v>368</v>
      </c>
      <c r="T162" s="18">
        <v>826</v>
      </c>
      <c r="U162" s="48">
        <v>0</v>
      </c>
      <c r="V162" s="18">
        <v>16</v>
      </c>
      <c r="W162" s="18">
        <v>64</v>
      </c>
      <c r="X162" s="18" t="s">
        <v>664</v>
      </c>
      <c r="Y162" s="46" t="s">
        <v>640</v>
      </c>
      <c r="Z162" s="86"/>
      <c r="AA162" s="3"/>
    </row>
    <row r="163" s="4" customFormat="1" ht="82" customHeight="1" spans="1:27">
      <c r="A163" s="26" t="s">
        <v>633</v>
      </c>
      <c r="B163" s="18">
        <f t="shared" ref="B163:B172" si="15">ROW()-4</f>
        <v>159</v>
      </c>
      <c r="C163" s="29" t="s">
        <v>67</v>
      </c>
      <c r="D163" s="29" t="s">
        <v>153</v>
      </c>
      <c r="E163" s="29" t="s">
        <v>154</v>
      </c>
      <c r="F163" s="18" t="s">
        <v>93</v>
      </c>
      <c r="G163" s="18" t="s">
        <v>704</v>
      </c>
      <c r="H163" s="27" t="s">
        <v>705</v>
      </c>
      <c r="I163" s="18" t="s">
        <v>49</v>
      </c>
      <c r="J163" s="115" t="s">
        <v>706</v>
      </c>
      <c r="K163" s="18" t="s">
        <v>636</v>
      </c>
      <c r="L163" s="18" t="s">
        <v>637</v>
      </c>
      <c r="M163" s="52" t="s">
        <v>149</v>
      </c>
      <c r="N163" s="18" t="s">
        <v>707</v>
      </c>
      <c r="O163" s="48">
        <v>881</v>
      </c>
      <c r="P163" s="79">
        <v>881</v>
      </c>
      <c r="Q163" s="18">
        <v>0</v>
      </c>
      <c r="R163" s="48">
        <v>5</v>
      </c>
      <c r="S163" s="127">
        <v>2241</v>
      </c>
      <c r="T163" s="18">
        <v>9630</v>
      </c>
      <c r="U163" s="48">
        <v>1</v>
      </c>
      <c r="V163" s="18">
        <v>324</v>
      </c>
      <c r="W163" s="18">
        <v>1296</v>
      </c>
      <c r="X163" s="18" t="s">
        <v>639</v>
      </c>
      <c r="Y163" s="46" t="s">
        <v>640</v>
      </c>
      <c r="Z163" s="86"/>
      <c r="AA163" s="3"/>
    </row>
    <row r="164" s="4" customFormat="1" ht="69" customHeight="1" spans="1:27">
      <c r="A164" s="26" t="s">
        <v>633</v>
      </c>
      <c r="B164" s="18">
        <f t="shared" si="15"/>
        <v>160</v>
      </c>
      <c r="C164" s="29" t="s">
        <v>67</v>
      </c>
      <c r="D164" s="29" t="s">
        <v>153</v>
      </c>
      <c r="E164" s="29" t="s">
        <v>154</v>
      </c>
      <c r="F164" s="18" t="s">
        <v>93</v>
      </c>
      <c r="G164" s="18" t="s">
        <v>708</v>
      </c>
      <c r="H164" s="27" t="s">
        <v>709</v>
      </c>
      <c r="I164" s="18" t="s">
        <v>49</v>
      </c>
      <c r="J164" s="115" t="s">
        <v>708</v>
      </c>
      <c r="K164" s="18" t="s">
        <v>636</v>
      </c>
      <c r="L164" s="18" t="s">
        <v>637</v>
      </c>
      <c r="M164" s="52" t="s">
        <v>149</v>
      </c>
      <c r="N164" s="18" t="s">
        <v>710</v>
      </c>
      <c r="O164" s="48">
        <v>95.18</v>
      </c>
      <c r="P164" s="48">
        <v>95.18</v>
      </c>
      <c r="Q164" s="18">
        <v>0</v>
      </c>
      <c r="R164" s="48">
        <v>1</v>
      </c>
      <c r="S164" s="18">
        <v>98</v>
      </c>
      <c r="T164" s="18">
        <v>235</v>
      </c>
      <c r="U164" s="48">
        <v>1</v>
      </c>
      <c r="V164" s="18">
        <v>21</v>
      </c>
      <c r="W164" s="18">
        <v>90</v>
      </c>
      <c r="X164" s="18" t="s">
        <v>652</v>
      </c>
      <c r="Y164" s="46" t="s">
        <v>640</v>
      </c>
      <c r="Z164" s="86"/>
      <c r="AA164" s="3"/>
    </row>
    <row r="165" s="4" customFormat="1" ht="60" customHeight="1" spans="1:27">
      <c r="A165" s="26" t="s">
        <v>633</v>
      </c>
      <c r="B165" s="18">
        <f t="shared" si="15"/>
        <v>161</v>
      </c>
      <c r="C165" s="29" t="s">
        <v>67</v>
      </c>
      <c r="D165" s="29" t="s">
        <v>153</v>
      </c>
      <c r="E165" s="29" t="s">
        <v>154</v>
      </c>
      <c r="F165" s="18" t="s">
        <v>93</v>
      </c>
      <c r="G165" s="18" t="s">
        <v>706</v>
      </c>
      <c r="H165" s="27" t="s">
        <v>711</v>
      </c>
      <c r="I165" s="18" t="s">
        <v>49</v>
      </c>
      <c r="J165" s="115" t="s">
        <v>706</v>
      </c>
      <c r="K165" s="18" t="s">
        <v>636</v>
      </c>
      <c r="L165" s="18" t="s">
        <v>637</v>
      </c>
      <c r="M165" s="52" t="s">
        <v>149</v>
      </c>
      <c r="N165" s="18" t="s">
        <v>712</v>
      </c>
      <c r="O165" s="48">
        <v>59.71</v>
      </c>
      <c r="P165" s="48">
        <v>59.71</v>
      </c>
      <c r="Q165" s="18">
        <v>0</v>
      </c>
      <c r="R165" s="48">
        <v>1</v>
      </c>
      <c r="S165" s="127">
        <v>365</v>
      </c>
      <c r="T165" s="18">
        <v>854</v>
      </c>
      <c r="U165" s="48">
        <v>0</v>
      </c>
      <c r="V165" s="18">
        <v>23</v>
      </c>
      <c r="W165" s="18">
        <v>92</v>
      </c>
      <c r="X165" s="18" t="s">
        <v>652</v>
      </c>
      <c r="Y165" s="46" t="s">
        <v>640</v>
      </c>
      <c r="Z165" s="86"/>
      <c r="AA165" s="3"/>
    </row>
    <row r="166" s="4" customFormat="1" ht="75" customHeight="1" spans="1:27">
      <c r="A166" s="26" t="s">
        <v>633</v>
      </c>
      <c r="B166" s="18">
        <f t="shared" si="15"/>
        <v>162</v>
      </c>
      <c r="C166" s="29" t="s">
        <v>33</v>
      </c>
      <c r="D166" s="18" t="s">
        <v>34</v>
      </c>
      <c r="E166" s="29" t="s">
        <v>661</v>
      </c>
      <c r="F166" s="18" t="s">
        <v>93</v>
      </c>
      <c r="G166" s="18" t="s">
        <v>704</v>
      </c>
      <c r="H166" s="27" t="s">
        <v>713</v>
      </c>
      <c r="I166" s="18" t="s">
        <v>49</v>
      </c>
      <c r="J166" s="115" t="s">
        <v>706</v>
      </c>
      <c r="K166" s="18" t="s">
        <v>636</v>
      </c>
      <c r="L166" s="18" t="s">
        <v>637</v>
      </c>
      <c r="M166" s="52" t="s">
        <v>149</v>
      </c>
      <c r="N166" s="18" t="s">
        <v>714</v>
      </c>
      <c r="O166" s="48">
        <v>184.8</v>
      </c>
      <c r="P166" s="48">
        <v>184.8</v>
      </c>
      <c r="Q166" s="18">
        <v>0</v>
      </c>
      <c r="R166" s="48">
        <v>5</v>
      </c>
      <c r="S166" s="127">
        <v>2241</v>
      </c>
      <c r="T166" s="18">
        <v>9630</v>
      </c>
      <c r="U166" s="48">
        <v>1</v>
      </c>
      <c r="V166" s="18">
        <v>324</v>
      </c>
      <c r="W166" s="18">
        <v>1296</v>
      </c>
      <c r="X166" s="18" t="s">
        <v>664</v>
      </c>
      <c r="Y166" s="46" t="s">
        <v>640</v>
      </c>
      <c r="Z166" s="86"/>
      <c r="AA166" s="3"/>
    </row>
    <row r="167" s="4" customFormat="1" ht="60" customHeight="1" spans="1:27">
      <c r="A167" s="26" t="s">
        <v>633</v>
      </c>
      <c r="B167" s="18">
        <f t="shared" si="15"/>
        <v>163</v>
      </c>
      <c r="C167" s="29" t="s">
        <v>67</v>
      </c>
      <c r="D167" s="29" t="s">
        <v>153</v>
      </c>
      <c r="E167" s="29" t="s">
        <v>154</v>
      </c>
      <c r="F167" s="18" t="s">
        <v>93</v>
      </c>
      <c r="G167" s="18" t="s">
        <v>708</v>
      </c>
      <c r="H167" s="27" t="s">
        <v>715</v>
      </c>
      <c r="I167" s="18" t="s">
        <v>49</v>
      </c>
      <c r="J167" s="115" t="s">
        <v>708</v>
      </c>
      <c r="K167" s="18" t="s">
        <v>636</v>
      </c>
      <c r="L167" s="18" t="s">
        <v>637</v>
      </c>
      <c r="M167" s="52" t="s">
        <v>149</v>
      </c>
      <c r="N167" s="18" t="s">
        <v>710</v>
      </c>
      <c r="O167" s="48">
        <v>39.76</v>
      </c>
      <c r="P167" s="48">
        <v>39.76</v>
      </c>
      <c r="Q167" s="18">
        <v>0</v>
      </c>
      <c r="R167" s="48">
        <v>1</v>
      </c>
      <c r="S167" s="18">
        <v>354</v>
      </c>
      <c r="T167" s="18">
        <v>865</v>
      </c>
      <c r="U167" s="48">
        <v>1</v>
      </c>
      <c r="V167" s="18">
        <v>16</v>
      </c>
      <c r="W167" s="18">
        <v>64</v>
      </c>
      <c r="X167" s="18" t="s">
        <v>652</v>
      </c>
      <c r="Y167" s="46" t="s">
        <v>640</v>
      </c>
      <c r="Z167" s="86"/>
      <c r="AA167" s="3"/>
    </row>
    <row r="168" s="3" customFormat="1" ht="137" customHeight="1" spans="1:26">
      <c r="A168" s="26" t="s">
        <v>73</v>
      </c>
      <c r="B168" s="18">
        <f t="shared" si="15"/>
        <v>164</v>
      </c>
      <c r="C168" s="18" t="s">
        <v>67</v>
      </c>
      <c r="D168" s="18" t="s">
        <v>80</v>
      </c>
      <c r="E168" s="18" t="s">
        <v>139</v>
      </c>
      <c r="F168" s="18" t="s">
        <v>716</v>
      </c>
      <c r="G168" s="18" t="s">
        <v>717</v>
      </c>
      <c r="H168" s="27" t="s">
        <v>718</v>
      </c>
      <c r="I168" s="18" t="s">
        <v>49</v>
      </c>
      <c r="J168" s="18" t="s">
        <v>719</v>
      </c>
      <c r="K168" s="59">
        <v>44986</v>
      </c>
      <c r="L168" s="59">
        <v>45291</v>
      </c>
      <c r="M168" s="18" t="s">
        <v>165</v>
      </c>
      <c r="N168" s="18" t="s">
        <v>720</v>
      </c>
      <c r="O168" s="18">
        <v>70</v>
      </c>
      <c r="P168" s="18">
        <v>70</v>
      </c>
      <c r="Q168" s="18">
        <v>0</v>
      </c>
      <c r="R168" s="18">
        <v>26</v>
      </c>
      <c r="S168" s="18">
        <v>120</v>
      </c>
      <c r="T168" s="18">
        <v>460</v>
      </c>
      <c r="U168" s="18">
        <v>8</v>
      </c>
      <c r="V168" s="18">
        <v>32</v>
      </c>
      <c r="W168" s="18">
        <v>110</v>
      </c>
      <c r="X168" s="18" t="s">
        <v>721</v>
      </c>
      <c r="Y168" s="18" t="s">
        <v>722</v>
      </c>
      <c r="Z168" s="18"/>
    </row>
    <row r="169" s="3" customFormat="1" ht="110" customHeight="1" spans="1:26">
      <c r="A169" s="26" t="s">
        <v>73</v>
      </c>
      <c r="B169" s="18">
        <f t="shared" si="15"/>
        <v>165</v>
      </c>
      <c r="C169" s="18" t="s">
        <v>67</v>
      </c>
      <c r="D169" s="18" t="s">
        <v>80</v>
      </c>
      <c r="E169" s="18" t="s">
        <v>139</v>
      </c>
      <c r="F169" s="18" t="s">
        <v>82</v>
      </c>
      <c r="G169" s="18" t="s">
        <v>723</v>
      </c>
      <c r="H169" s="27" t="s">
        <v>724</v>
      </c>
      <c r="I169" s="18" t="s">
        <v>180</v>
      </c>
      <c r="J169" s="18" t="s">
        <v>723</v>
      </c>
      <c r="K169" s="117">
        <v>45078</v>
      </c>
      <c r="L169" s="117">
        <v>45230</v>
      </c>
      <c r="M169" s="18" t="s">
        <v>165</v>
      </c>
      <c r="N169" s="18" t="s">
        <v>725</v>
      </c>
      <c r="O169" s="18">
        <v>25</v>
      </c>
      <c r="P169" s="18">
        <v>25</v>
      </c>
      <c r="Q169" s="18">
        <v>0</v>
      </c>
      <c r="R169" s="18">
        <v>3</v>
      </c>
      <c r="S169" s="18">
        <v>120</v>
      </c>
      <c r="T169" s="18">
        <v>460</v>
      </c>
      <c r="U169" s="18">
        <v>1</v>
      </c>
      <c r="V169" s="18">
        <v>12</v>
      </c>
      <c r="W169" s="18">
        <v>40</v>
      </c>
      <c r="X169" s="18" t="s">
        <v>726</v>
      </c>
      <c r="Y169" s="18" t="s">
        <v>727</v>
      </c>
      <c r="Z169" s="18"/>
    </row>
    <row r="170" s="3" customFormat="1" ht="82" customHeight="1" spans="1:26">
      <c r="A170" s="26" t="s">
        <v>73</v>
      </c>
      <c r="B170" s="18">
        <f t="shared" si="15"/>
        <v>166</v>
      </c>
      <c r="C170" s="18" t="s">
        <v>67</v>
      </c>
      <c r="D170" s="18" t="s">
        <v>80</v>
      </c>
      <c r="E170" s="18" t="s">
        <v>139</v>
      </c>
      <c r="F170" s="18" t="s">
        <v>90</v>
      </c>
      <c r="G170" s="18" t="s">
        <v>728</v>
      </c>
      <c r="H170" s="27" t="s">
        <v>729</v>
      </c>
      <c r="I170" s="18" t="s">
        <v>180</v>
      </c>
      <c r="J170" s="18" t="s">
        <v>728</v>
      </c>
      <c r="K170" s="117">
        <v>45047</v>
      </c>
      <c r="L170" s="117">
        <v>45230</v>
      </c>
      <c r="M170" s="18" t="s">
        <v>165</v>
      </c>
      <c r="N170" s="18" t="s">
        <v>730</v>
      </c>
      <c r="O170" s="18">
        <v>27</v>
      </c>
      <c r="P170" s="18">
        <v>27</v>
      </c>
      <c r="Q170" s="18">
        <v>0</v>
      </c>
      <c r="R170" s="18">
        <v>3</v>
      </c>
      <c r="S170" s="18">
        <v>130</v>
      </c>
      <c r="T170" s="18">
        <v>490</v>
      </c>
      <c r="U170" s="18">
        <v>1</v>
      </c>
      <c r="V170" s="18">
        <v>18</v>
      </c>
      <c r="W170" s="18">
        <v>70</v>
      </c>
      <c r="X170" s="18" t="s">
        <v>731</v>
      </c>
      <c r="Y170" s="18" t="s">
        <v>732</v>
      </c>
      <c r="Z170" s="18"/>
    </row>
    <row r="171" s="3" customFormat="1" ht="87" customHeight="1" spans="1:26">
      <c r="A171" s="26" t="s">
        <v>73</v>
      </c>
      <c r="B171" s="18">
        <f t="shared" si="15"/>
        <v>167</v>
      </c>
      <c r="C171" s="18" t="s">
        <v>67</v>
      </c>
      <c r="D171" s="18" t="s">
        <v>80</v>
      </c>
      <c r="E171" s="18" t="s">
        <v>139</v>
      </c>
      <c r="F171" s="18" t="s">
        <v>110</v>
      </c>
      <c r="G171" s="18" t="s">
        <v>733</v>
      </c>
      <c r="H171" s="27" t="s">
        <v>734</v>
      </c>
      <c r="I171" s="18" t="s">
        <v>180</v>
      </c>
      <c r="J171" s="18" t="s">
        <v>733</v>
      </c>
      <c r="K171" s="117">
        <v>45047</v>
      </c>
      <c r="L171" s="117">
        <v>45230</v>
      </c>
      <c r="M171" s="18" t="s">
        <v>165</v>
      </c>
      <c r="N171" s="18" t="s">
        <v>735</v>
      </c>
      <c r="O171" s="18">
        <v>8</v>
      </c>
      <c r="P171" s="18">
        <v>8</v>
      </c>
      <c r="Q171" s="18">
        <v>0</v>
      </c>
      <c r="R171" s="18">
        <v>1</v>
      </c>
      <c r="S171" s="18">
        <v>12</v>
      </c>
      <c r="T171" s="18">
        <v>48</v>
      </c>
      <c r="U171" s="18">
        <v>1</v>
      </c>
      <c r="V171" s="18">
        <v>8</v>
      </c>
      <c r="W171" s="18">
        <v>12</v>
      </c>
      <c r="X171" s="18" t="s">
        <v>736</v>
      </c>
      <c r="Y171" s="18" t="s">
        <v>737</v>
      </c>
      <c r="Z171" s="18"/>
    </row>
    <row r="172" s="3" customFormat="1" ht="89" customHeight="1" spans="1:26">
      <c r="A172" s="26" t="s">
        <v>73</v>
      </c>
      <c r="B172" s="18">
        <f t="shared" si="15"/>
        <v>168</v>
      </c>
      <c r="C172" s="18" t="s">
        <v>67</v>
      </c>
      <c r="D172" s="18" t="s">
        <v>80</v>
      </c>
      <c r="E172" s="18" t="s">
        <v>139</v>
      </c>
      <c r="F172" s="18" t="s">
        <v>116</v>
      </c>
      <c r="G172" s="18" t="s">
        <v>183</v>
      </c>
      <c r="H172" s="27" t="s">
        <v>738</v>
      </c>
      <c r="I172" s="18" t="s">
        <v>180</v>
      </c>
      <c r="J172" s="18" t="s">
        <v>183</v>
      </c>
      <c r="K172" s="45">
        <v>45078</v>
      </c>
      <c r="L172" s="45">
        <v>45170</v>
      </c>
      <c r="M172" s="18" t="s">
        <v>165</v>
      </c>
      <c r="N172" s="18" t="s">
        <v>739</v>
      </c>
      <c r="O172" s="18">
        <v>20</v>
      </c>
      <c r="P172" s="18">
        <v>20</v>
      </c>
      <c r="Q172" s="18">
        <v>0</v>
      </c>
      <c r="R172" s="18">
        <v>1</v>
      </c>
      <c r="S172" s="18">
        <v>30</v>
      </c>
      <c r="T172" s="18">
        <v>125</v>
      </c>
      <c r="U172" s="18">
        <v>1</v>
      </c>
      <c r="V172" s="18">
        <v>6</v>
      </c>
      <c r="W172" s="18">
        <v>26</v>
      </c>
      <c r="X172" s="18" t="s">
        <v>740</v>
      </c>
      <c r="Y172" s="18" t="s">
        <v>741</v>
      </c>
      <c r="Z172" s="18"/>
    </row>
    <row r="173" s="3" customFormat="1" ht="175" customHeight="1" spans="1:26">
      <c r="A173" s="26" t="s">
        <v>66</v>
      </c>
      <c r="B173" s="18">
        <f t="shared" ref="B173:B182" si="16">ROW()-4</f>
        <v>169</v>
      </c>
      <c r="C173" s="18" t="s">
        <v>67</v>
      </c>
      <c r="D173" s="29" t="s">
        <v>207</v>
      </c>
      <c r="E173" s="29" t="s">
        <v>208</v>
      </c>
      <c r="F173" s="54" t="s">
        <v>742</v>
      </c>
      <c r="G173" s="29"/>
      <c r="H173" s="34" t="s">
        <v>743</v>
      </c>
      <c r="I173" s="18" t="s">
        <v>49</v>
      </c>
      <c r="J173" s="54" t="s">
        <v>742</v>
      </c>
      <c r="K173" s="118">
        <v>44986</v>
      </c>
      <c r="L173" s="118">
        <v>45231</v>
      </c>
      <c r="M173" s="54" t="s">
        <v>744</v>
      </c>
      <c r="N173" s="54" t="s">
        <v>745</v>
      </c>
      <c r="O173" s="119">
        <v>60</v>
      </c>
      <c r="P173" s="119">
        <v>60</v>
      </c>
      <c r="Q173" s="18">
        <v>0</v>
      </c>
      <c r="R173" s="119">
        <v>6</v>
      </c>
      <c r="S173" s="119">
        <v>480</v>
      </c>
      <c r="T173" s="119">
        <v>1250</v>
      </c>
      <c r="U173" s="119">
        <v>1</v>
      </c>
      <c r="V173" s="119">
        <v>60</v>
      </c>
      <c r="W173" s="119">
        <v>156</v>
      </c>
      <c r="X173" s="54" t="s">
        <v>746</v>
      </c>
      <c r="Y173" s="54" t="s">
        <v>747</v>
      </c>
      <c r="Z173" s="48"/>
    </row>
    <row r="174" s="3" customFormat="1" ht="97.2" spans="1:26">
      <c r="A174" s="26" t="s">
        <v>66</v>
      </c>
      <c r="B174" s="18">
        <f t="shared" si="16"/>
        <v>170</v>
      </c>
      <c r="C174" s="18" t="s">
        <v>67</v>
      </c>
      <c r="D174" s="18" t="s">
        <v>80</v>
      </c>
      <c r="E174" s="18" t="s">
        <v>146</v>
      </c>
      <c r="F174" s="54" t="s">
        <v>187</v>
      </c>
      <c r="G174" s="29"/>
      <c r="H174" s="27" t="s">
        <v>748</v>
      </c>
      <c r="I174" s="18" t="s">
        <v>49</v>
      </c>
      <c r="J174" s="18" t="s">
        <v>749</v>
      </c>
      <c r="K174" s="45">
        <v>45017</v>
      </c>
      <c r="L174" s="59">
        <v>45261</v>
      </c>
      <c r="M174" s="54" t="s">
        <v>744</v>
      </c>
      <c r="N174" s="18" t="s">
        <v>750</v>
      </c>
      <c r="O174" s="119">
        <v>45</v>
      </c>
      <c r="P174" s="119">
        <v>45</v>
      </c>
      <c r="Q174" s="18">
        <v>0</v>
      </c>
      <c r="R174" s="119">
        <v>120</v>
      </c>
      <c r="S174" s="119">
        <v>1350</v>
      </c>
      <c r="T174" s="119">
        <v>4360</v>
      </c>
      <c r="U174" s="119">
        <v>31</v>
      </c>
      <c r="V174" s="119">
        <v>202</v>
      </c>
      <c r="W174" s="119">
        <v>710</v>
      </c>
      <c r="X174" s="18" t="s">
        <v>751</v>
      </c>
      <c r="Y174" s="18" t="s">
        <v>752</v>
      </c>
      <c r="Z174" s="48"/>
    </row>
    <row r="175" s="3" customFormat="1" ht="60" customHeight="1" spans="1:26">
      <c r="A175" s="26" t="s">
        <v>753</v>
      </c>
      <c r="B175" s="18">
        <f t="shared" si="16"/>
        <v>171</v>
      </c>
      <c r="C175" s="29" t="s">
        <v>33</v>
      </c>
      <c r="D175" s="18" t="s">
        <v>34</v>
      </c>
      <c r="E175" s="29" t="s">
        <v>221</v>
      </c>
      <c r="F175" s="29" t="s">
        <v>46</v>
      </c>
      <c r="G175" s="112" t="s">
        <v>754</v>
      </c>
      <c r="H175" s="113" t="s">
        <v>755</v>
      </c>
      <c r="I175" s="18" t="s">
        <v>49</v>
      </c>
      <c r="J175" s="120" t="s">
        <v>756</v>
      </c>
      <c r="K175" s="59">
        <v>45139</v>
      </c>
      <c r="L175" s="59">
        <v>45261</v>
      </c>
      <c r="M175" s="54" t="s">
        <v>757</v>
      </c>
      <c r="N175" s="121" t="s">
        <v>758</v>
      </c>
      <c r="O175" s="122">
        <v>71.6</v>
      </c>
      <c r="P175" s="48">
        <v>71.6</v>
      </c>
      <c r="Q175" s="18">
        <v>0</v>
      </c>
      <c r="R175" s="48">
        <v>1</v>
      </c>
      <c r="S175" s="128">
        <v>547</v>
      </c>
      <c r="T175" s="129">
        <v>2063</v>
      </c>
      <c r="U175" s="48">
        <v>1</v>
      </c>
      <c r="V175" s="48">
        <v>65</v>
      </c>
      <c r="W175" s="48">
        <v>260</v>
      </c>
      <c r="X175" s="130" t="s">
        <v>759</v>
      </c>
      <c r="Y175" s="130" t="s">
        <v>760</v>
      </c>
      <c r="Z175" s="48"/>
    </row>
    <row r="176" s="3" customFormat="1" ht="60" customHeight="1" spans="1:26">
      <c r="A176" s="26" t="s">
        <v>753</v>
      </c>
      <c r="B176" s="18">
        <f t="shared" si="16"/>
        <v>172</v>
      </c>
      <c r="C176" s="29" t="s">
        <v>33</v>
      </c>
      <c r="D176" s="18" t="s">
        <v>34</v>
      </c>
      <c r="E176" s="29" t="s">
        <v>221</v>
      </c>
      <c r="F176" s="29" t="s">
        <v>98</v>
      </c>
      <c r="G176" s="112" t="s">
        <v>761</v>
      </c>
      <c r="H176" s="113" t="s">
        <v>762</v>
      </c>
      <c r="I176" s="18" t="s">
        <v>49</v>
      </c>
      <c r="J176" s="120" t="s">
        <v>763</v>
      </c>
      <c r="K176" s="59">
        <v>45139</v>
      </c>
      <c r="L176" s="59">
        <v>45261</v>
      </c>
      <c r="M176" s="54" t="s">
        <v>757</v>
      </c>
      <c r="N176" s="121" t="s">
        <v>764</v>
      </c>
      <c r="O176" s="123">
        <v>385.05</v>
      </c>
      <c r="P176" s="123">
        <v>385.05</v>
      </c>
      <c r="Q176" s="18">
        <v>0</v>
      </c>
      <c r="R176" s="48">
        <v>1</v>
      </c>
      <c r="S176" s="128">
        <v>553</v>
      </c>
      <c r="T176" s="18">
        <v>1953</v>
      </c>
      <c r="U176" s="48">
        <v>1</v>
      </c>
      <c r="V176" s="48">
        <v>45</v>
      </c>
      <c r="W176" s="48">
        <v>155</v>
      </c>
      <c r="X176" s="130" t="s">
        <v>765</v>
      </c>
      <c r="Y176" s="130" t="s">
        <v>760</v>
      </c>
      <c r="Z176" s="48"/>
    </row>
    <row r="177" s="3" customFormat="1" ht="60" customHeight="1" spans="1:26">
      <c r="A177" s="26" t="s">
        <v>753</v>
      </c>
      <c r="B177" s="18">
        <f t="shared" si="16"/>
        <v>173</v>
      </c>
      <c r="C177" s="29" t="s">
        <v>33</v>
      </c>
      <c r="D177" s="18" t="s">
        <v>34</v>
      </c>
      <c r="E177" s="29" t="s">
        <v>221</v>
      </c>
      <c r="F177" s="29" t="s">
        <v>110</v>
      </c>
      <c r="G177" s="112" t="s">
        <v>766</v>
      </c>
      <c r="H177" s="113" t="s">
        <v>767</v>
      </c>
      <c r="I177" s="18" t="s">
        <v>49</v>
      </c>
      <c r="J177" s="120" t="s">
        <v>768</v>
      </c>
      <c r="K177" s="59">
        <v>45139</v>
      </c>
      <c r="L177" s="59">
        <v>45261</v>
      </c>
      <c r="M177" s="54" t="s">
        <v>757</v>
      </c>
      <c r="N177" s="121" t="s">
        <v>769</v>
      </c>
      <c r="O177" s="122">
        <v>25.3</v>
      </c>
      <c r="P177" s="48">
        <v>25.3</v>
      </c>
      <c r="Q177" s="18">
        <v>0</v>
      </c>
      <c r="R177" s="48">
        <v>1</v>
      </c>
      <c r="S177" s="128">
        <v>434</v>
      </c>
      <c r="T177" s="18">
        <v>1524</v>
      </c>
      <c r="U177" s="48">
        <v>1</v>
      </c>
      <c r="V177" s="48">
        <v>35</v>
      </c>
      <c r="W177" s="48">
        <v>122</v>
      </c>
      <c r="X177" s="130" t="s">
        <v>770</v>
      </c>
      <c r="Y177" s="130" t="s">
        <v>760</v>
      </c>
      <c r="Z177" s="48"/>
    </row>
    <row r="178" s="3" customFormat="1" ht="60" customHeight="1" spans="1:26">
      <c r="A178" s="26" t="s">
        <v>753</v>
      </c>
      <c r="B178" s="18">
        <f t="shared" si="16"/>
        <v>174</v>
      </c>
      <c r="C178" s="29" t="s">
        <v>33</v>
      </c>
      <c r="D178" s="18" t="s">
        <v>34</v>
      </c>
      <c r="E178" s="29" t="s">
        <v>221</v>
      </c>
      <c r="F178" s="29" t="s">
        <v>110</v>
      </c>
      <c r="G178" s="112" t="s">
        <v>771</v>
      </c>
      <c r="H178" s="113" t="s">
        <v>772</v>
      </c>
      <c r="I178" s="18" t="s">
        <v>49</v>
      </c>
      <c r="J178" s="120" t="s">
        <v>773</v>
      </c>
      <c r="K178" s="59">
        <v>45139</v>
      </c>
      <c r="L178" s="59">
        <v>45261</v>
      </c>
      <c r="M178" s="54" t="s">
        <v>757</v>
      </c>
      <c r="N178" s="121" t="s">
        <v>774</v>
      </c>
      <c r="O178" s="122">
        <v>15</v>
      </c>
      <c r="P178" s="48">
        <v>15</v>
      </c>
      <c r="Q178" s="18">
        <v>0</v>
      </c>
      <c r="R178" s="48">
        <v>1</v>
      </c>
      <c r="S178" s="128">
        <v>625</v>
      </c>
      <c r="T178" s="120">
        <v>2597</v>
      </c>
      <c r="U178" s="48">
        <v>1</v>
      </c>
      <c r="V178" s="48">
        <v>32</v>
      </c>
      <c r="W178" s="48">
        <v>115</v>
      </c>
      <c r="X178" s="130" t="s">
        <v>775</v>
      </c>
      <c r="Y178" s="130" t="s">
        <v>760</v>
      </c>
      <c r="Z178" s="48"/>
    </row>
    <row r="179" s="3" customFormat="1" ht="60" customHeight="1" spans="1:26">
      <c r="A179" s="26" t="s">
        <v>753</v>
      </c>
      <c r="B179" s="18">
        <f t="shared" si="16"/>
        <v>175</v>
      </c>
      <c r="C179" s="29" t="s">
        <v>33</v>
      </c>
      <c r="D179" s="18" t="s">
        <v>34</v>
      </c>
      <c r="E179" s="29" t="s">
        <v>221</v>
      </c>
      <c r="F179" s="29" t="s">
        <v>104</v>
      </c>
      <c r="G179" s="112" t="s">
        <v>776</v>
      </c>
      <c r="H179" s="113" t="s">
        <v>777</v>
      </c>
      <c r="I179" s="18" t="s">
        <v>49</v>
      </c>
      <c r="J179" s="120" t="s">
        <v>778</v>
      </c>
      <c r="K179" s="59">
        <v>45139</v>
      </c>
      <c r="L179" s="59">
        <v>45261</v>
      </c>
      <c r="M179" s="54" t="s">
        <v>757</v>
      </c>
      <c r="N179" s="121" t="s">
        <v>779</v>
      </c>
      <c r="O179" s="122">
        <v>20</v>
      </c>
      <c r="P179" s="48">
        <v>20</v>
      </c>
      <c r="Q179" s="18">
        <v>0</v>
      </c>
      <c r="R179" s="48">
        <v>1</v>
      </c>
      <c r="S179" s="128">
        <v>477</v>
      </c>
      <c r="T179" s="120">
        <v>1718</v>
      </c>
      <c r="U179" s="48">
        <v>1</v>
      </c>
      <c r="V179" s="48">
        <v>40</v>
      </c>
      <c r="W179" s="48">
        <v>140</v>
      </c>
      <c r="X179" s="130" t="s">
        <v>780</v>
      </c>
      <c r="Y179" s="130" t="s">
        <v>760</v>
      </c>
      <c r="Z179" s="48"/>
    </row>
    <row r="180" s="3" customFormat="1" ht="60" customHeight="1" spans="1:26">
      <c r="A180" s="26" t="s">
        <v>753</v>
      </c>
      <c r="B180" s="18">
        <f t="shared" si="16"/>
        <v>176</v>
      </c>
      <c r="C180" s="29" t="s">
        <v>33</v>
      </c>
      <c r="D180" s="18" t="s">
        <v>34</v>
      </c>
      <c r="E180" s="29" t="s">
        <v>221</v>
      </c>
      <c r="F180" s="29" t="s">
        <v>110</v>
      </c>
      <c r="G180" s="112" t="s">
        <v>781</v>
      </c>
      <c r="H180" s="113" t="s">
        <v>782</v>
      </c>
      <c r="I180" s="18" t="s">
        <v>49</v>
      </c>
      <c r="J180" s="120" t="s">
        <v>783</v>
      </c>
      <c r="K180" s="59">
        <v>45139</v>
      </c>
      <c r="L180" s="59">
        <v>45261</v>
      </c>
      <c r="M180" s="54" t="s">
        <v>757</v>
      </c>
      <c r="N180" s="121" t="s">
        <v>784</v>
      </c>
      <c r="O180" s="122">
        <v>55.8</v>
      </c>
      <c r="P180" s="48">
        <v>55.8</v>
      </c>
      <c r="Q180" s="18">
        <v>0</v>
      </c>
      <c r="R180" s="48">
        <v>1</v>
      </c>
      <c r="S180" s="128">
        <v>647</v>
      </c>
      <c r="T180" s="120">
        <v>2695</v>
      </c>
      <c r="U180" s="48">
        <v>1</v>
      </c>
      <c r="V180" s="48">
        <v>48</v>
      </c>
      <c r="W180" s="48">
        <v>168</v>
      </c>
      <c r="X180" s="130" t="s">
        <v>785</v>
      </c>
      <c r="Y180" s="130" t="s">
        <v>760</v>
      </c>
      <c r="Z180" s="48"/>
    </row>
    <row r="181" s="3" customFormat="1" ht="60" customHeight="1" spans="1:26">
      <c r="A181" s="26" t="s">
        <v>753</v>
      </c>
      <c r="B181" s="18">
        <f t="shared" si="16"/>
        <v>177</v>
      </c>
      <c r="C181" s="29" t="s">
        <v>33</v>
      </c>
      <c r="D181" s="18" t="s">
        <v>34</v>
      </c>
      <c r="E181" s="29" t="s">
        <v>221</v>
      </c>
      <c r="F181" s="29" t="s">
        <v>119</v>
      </c>
      <c r="G181" s="112" t="s">
        <v>786</v>
      </c>
      <c r="H181" s="113" t="s">
        <v>787</v>
      </c>
      <c r="I181" s="18" t="s">
        <v>49</v>
      </c>
      <c r="J181" s="120" t="s">
        <v>788</v>
      </c>
      <c r="K181" s="59">
        <v>45139</v>
      </c>
      <c r="L181" s="59">
        <v>45261</v>
      </c>
      <c r="M181" s="54" t="s">
        <v>757</v>
      </c>
      <c r="N181" s="121" t="s">
        <v>789</v>
      </c>
      <c r="O181" s="122">
        <v>27.25</v>
      </c>
      <c r="P181" s="48">
        <v>27.25</v>
      </c>
      <c r="Q181" s="18">
        <v>0</v>
      </c>
      <c r="R181" s="48">
        <v>1</v>
      </c>
      <c r="S181" s="128">
        <v>647</v>
      </c>
      <c r="T181" s="120">
        <v>2457</v>
      </c>
      <c r="U181" s="48">
        <v>1</v>
      </c>
      <c r="V181" s="48">
        <v>32</v>
      </c>
      <c r="W181" s="48">
        <v>112</v>
      </c>
      <c r="X181" s="130" t="s">
        <v>790</v>
      </c>
      <c r="Y181" s="130" t="s">
        <v>760</v>
      </c>
      <c r="Z181" s="48"/>
    </row>
    <row r="182" s="3" customFormat="1" ht="60" customHeight="1" spans="1:26">
      <c r="A182" s="26" t="s">
        <v>753</v>
      </c>
      <c r="B182" s="18">
        <f t="shared" si="16"/>
        <v>178</v>
      </c>
      <c r="C182" s="29" t="s">
        <v>33</v>
      </c>
      <c r="D182" s="18" t="s">
        <v>34</v>
      </c>
      <c r="E182" s="29" t="s">
        <v>221</v>
      </c>
      <c r="F182" s="29" t="s">
        <v>98</v>
      </c>
      <c r="G182" s="112" t="s">
        <v>791</v>
      </c>
      <c r="H182" s="113" t="s">
        <v>792</v>
      </c>
      <c r="I182" s="18" t="s">
        <v>302</v>
      </c>
      <c r="J182" s="120" t="s">
        <v>793</v>
      </c>
      <c r="K182" s="59">
        <v>45139</v>
      </c>
      <c r="L182" s="59">
        <v>45261</v>
      </c>
      <c r="M182" s="54" t="s">
        <v>757</v>
      </c>
      <c r="N182" s="121" t="s">
        <v>794</v>
      </c>
      <c r="O182" s="122">
        <v>150</v>
      </c>
      <c r="P182" s="48">
        <v>150</v>
      </c>
      <c r="Q182" s="18">
        <v>0</v>
      </c>
      <c r="R182" s="48">
        <v>1</v>
      </c>
      <c r="S182" s="128">
        <v>726</v>
      </c>
      <c r="T182" s="120">
        <v>3026</v>
      </c>
      <c r="U182" s="48">
        <v>1</v>
      </c>
      <c r="V182" s="48">
        <v>80</v>
      </c>
      <c r="W182" s="48">
        <v>280</v>
      </c>
      <c r="X182" s="130" t="s">
        <v>795</v>
      </c>
      <c r="Y182" s="130" t="s">
        <v>760</v>
      </c>
      <c r="Z182" s="48"/>
    </row>
    <row r="183" s="3" customFormat="1" ht="60" customHeight="1" spans="1:26">
      <c r="A183" s="26" t="s">
        <v>753</v>
      </c>
      <c r="B183" s="18">
        <f t="shared" ref="B183:B192" si="17">ROW()-4</f>
        <v>179</v>
      </c>
      <c r="C183" s="29" t="s">
        <v>33</v>
      </c>
      <c r="D183" s="18" t="s">
        <v>34</v>
      </c>
      <c r="E183" s="29" t="s">
        <v>221</v>
      </c>
      <c r="F183" s="29" t="s">
        <v>107</v>
      </c>
      <c r="G183" s="112" t="s">
        <v>796</v>
      </c>
      <c r="H183" s="113" t="s">
        <v>797</v>
      </c>
      <c r="I183" s="18" t="s">
        <v>49</v>
      </c>
      <c r="J183" s="120" t="s">
        <v>798</v>
      </c>
      <c r="K183" s="59">
        <v>45139</v>
      </c>
      <c r="L183" s="59">
        <v>45261</v>
      </c>
      <c r="M183" s="54" t="s">
        <v>757</v>
      </c>
      <c r="N183" s="121" t="s">
        <v>799</v>
      </c>
      <c r="O183" s="122">
        <v>45</v>
      </c>
      <c r="P183" s="48">
        <v>45</v>
      </c>
      <c r="Q183" s="18">
        <v>0</v>
      </c>
      <c r="R183" s="48">
        <v>1</v>
      </c>
      <c r="S183" s="128">
        <v>444</v>
      </c>
      <c r="T183" s="120">
        <v>1563</v>
      </c>
      <c r="U183" s="48">
        <v>1</v>
      </c>
      <c r="V183" s="48">
        <v>45</v>
      </c>
      <c r="W183" s="48">
        <v>158</v>
      </c>
      <c r="X183" s="130" t="s">
        <v>800</v>
      </c>
      <c r="Y183" s="130" t="s">
        <v>760</v>
      </c>
      <c r="Z183" s="48"/>
    </row>
    <row r="184" s="3" customFormat="1" ht="78" customHeight="1" spans="1:26">
      <c r="A184" s="26" t="s">
        <v>753</v>
      </c>
      <c r="B184" s="18">
        <f t="shared" si="17"/>
        <v>180</v>
      </c>
      <c r="C184" s="29" t="s">
        <v>33</v>
      </c>
      <c r="D184" s="18" t="s">
        <v>34</v>
      </c>
      <c r="E184" s="29" t="s">
        <v>221</v>
      </c>
      <c r="F184" s="29" t="s">
        <v>130</v>
      </c>
      <c r="G184" s="112" t="s">
        <v>801</v>
      </c>
      <c r="H184" s="113" t="s">
        <v>802</v>
      </c>
      <c r="I184" s="18" t="s">
        <v>49</v>
      </c>
      <c r="J184" s="120" t="s">
        <v>803</v>
      </c>
      <c r="K184" s="59">
        <v>45139</v>
      </c>
      <c r="L184" s="59">
        <v>45261</v>
      </c>
      <c r="M184" s="54" t="s">
        <v>757</v>
      </c>
      <c r="N184" s="121" t="s">
        <v>804</v>
      </c>
      <c r="O184" s="122">
        <v>105</v>
      </c>
      <c r="P184" s="18">
        <v>105</v>
      </c>
      <c r="Q184" s="18">
        <v>0</v>
      </c>
      <c r="R184" s="48">
        <v>1</v>
      </c>
      <c r="S184" s="128">
        <v>1321</v>
      </c>
      <c r="T184" s="120">
        <v>4723</v>
      </c>
      <c r="U184" s="48">
        <v>1</v>
      </c>
      <c r="V184" s="48">
        <v>30</v>
      </c>
      <c r="W184" s="48">
        <v>120</v>
      </c>
      <c r="X184" s="130" t="s">
        <v>805</v>
      </c>
      <c r="Y184" s="130" t="s">
        <v>760</v>
      </c>
      <c r="Z184" s="48"/>
    </row>
    <row r="185" s="3" customFormat="1" ht="93" customHeight="1" spans="1:26">
      <c r="A185" s="26" t="s">
        <v>753</v>
      </c>
      <c r="B185" s="18">
        <f t="shared" si="17"/>
        <v>181</v>
      </c>
      <c r="C185" s="29" t="s">
        <v>33</v>
      </c>
      <c r="D185" s="18" t="s">
        <v>34</v>
      </c>
      <c r="E185" s="29" t="s">
        <v>806</v>
      </c>
      <c r="F185" s="29" t="s">
        <v>82</v>
      </c>
      <c r="G185" s="112" t="s">
        <v>653</v>
      </c>
      <c r="H185" s="113" t="s">
        <v>807</v>
      </c>
      <c r="I185" s="18" t="s">
        <v>302</v>
      </c>
      <c r="J185" s="120" t="s">
        <v>808</v>
      </c>
      <c r="K185" s="124">
        <v>45017</v>
      </c>
      <c r="L185" s="59">
        <v>45261</v>
      </c>
      <c r="M185" s="54" t="s">
        <v>757</v>
      </c>
      <c r="N185" s="121" t="s">
        <v>809</v>
      </c>
      <c r="O185" s="122">
        <v>100</v>
      </c>
      <c r="P185" s="18">
        <v>100</v>
      </c>
      <c r="Q185" s="18">
        <v>0</v>
      </c>
      <c r="R185" s="48">
        <v>1</v>
      </c>
      <c r="S185" s="128">
        <v>986</v>
      </c>
      <c r="T185" s="120">
        <v>3480</v>
      </c>
      <c r="U185" s="48">
        <v>1</v>
      </c>
      <c r="V185" s="48">
        <v>75</v>
      </c>
      <c r="W185" s="48">
        <v>260</v>
      </c>
      <c r="X185" s="130" t="s">
        <v>810</v>
      </c>
      <c r="Y185" s="130" t="s">
        <v>760</v>
      </c>
      <c r="Z185" s="48"/>
    </row>
    <row r="186" s="3" customFormat="1" ht="82" customHeight="1" spans="1:26">
      <c r="A186" s="26"/>
      <c r="B186" s="18">
        <f t="shared" si="17"/>
        <v>182</v>
      </c>
      <c r="C186" s="29" t="s">
        <v>67</v>
      </c>
      <c r="D186" s="29" t="s">
        <v>153</v>
      </c>
      <c r="E186" s="29" t="s">
        <v>154</v>
      </c>
      <c r="F186" s="29" t="s">
        <v>101</v>
      </c>
      <c r="G186" s="112" t="s">
        <v>811</v>
      </c>
      <c r="H186" s="27" t="s">
        <v>812</v>
      </c>
      <c r="I186" s="18" t="s">
        <v>49</v>
      </c>
      <c r="J186" s="18" t="s">
        <v>813</v>
      </c>
      <c r="K186" s="45">
        <v>44986</v>
      </c>
      <c r="L186" s="59">
        <v>45261</v>
      </c>
      <c r="M186" s="18" t="s">
        <v>814</v>
      </c>
      <c r="N186" s="18" t="s">
        <v>815</v>
      </c>
      <c r="O186" s="18">
        <v>20</v>
      </c>
      <c r="P186" s="18">
        <v>20</v>
      </c>
      <c r="Q186" s="18">
        <v>0</v>
      </c>
      <c r="R186" s="48">
        <v>1</v>
      </c>
      <c r="S186" s="48">
        <v>428</v>
      </c>
      <c r="T186" s="48">
        <v>2100</v>
      </c>
      <c r="U186" s="48">
        <v>1</v>
      </c>
      <c r="V186" s="48">
        <v>120</v>
      </c>
      <c r="W186" s="48">
        <v>230</v>
      </c>
      <c r="X186" s="18" t="s">
        <v>816</v>
      </c>
      <c r="Y186" s="18" t="s">
        <v>816</v>
      </c>
      <c r="Z186" s="48"/>
    </row>
    <row r="187" s="3" customFormat="1" ht="89" customHeight="1" spans="1:26">
      <c r="A187" s="26"/>
      <c r="B187" s="18">
        <f t="shared" si="17"/>
        <v>183</v>
      </c>
      <c r="C187" s="29" t="s">
        <v>67</v>
      </c>
      <c r="D187" s="29" t="s">
        <v>80</v>
      </c>
      <c r="E187" s="29" t="s">
        <v>146</v>
      </c>
      <c r="F187" s="29" t="s">
        <v>136</v>
      </c>
      <c r="G187" s="112" t="s">
        <v>817</v>
      </c>
      <c r="H187" s="27" t="s">
        <v>818</v>
      </c>
      <c r="I187" s="18" t="s">
        <v>49</v>
      </c>
      <c r="J187" s="18" t="s">
        <v>819</v>
      </c>
      <c r="K187" s="45">
        <v>45170</v>
      </c>
      <c r="L187" s="59">
        <v>45261</v>
      </c>
      <c r="M187" s="18" t="s">
        <v>814</v>
      </c>
      <c r="N187" s="18" t="s">
        <v>820</v>
      </c>
      <c r="O187" s="79">
        <v>10</v>
      </c>
      <c r="P187" s="79">
        <v>10</v>
      </c>
      <c r="Q187" s="18">
        <v>0</v>
      </c>
      <c r="R187" s="48">
        <v>1</v>
      </c>
      <c r="S187" s="48">
        <v>152</v>
      </c>
      <c r="T187" s="48">
        <v>500</v>
      </c>
      <c r="U187" s="48">
        <v>1</v>
      </c>
      <c r="V187" s="48">
        <v>42</v>
      </c>
      <c r="W187" s="48">
        <v>160</v>
      </c>
      <c r="X187" s="18" t="s">
        <v>821</v>
      </c>
      <c r="Y187" s="18" t="s">
        <v>821</v>
      </c>
      <c r="Z187" s="48"/>
    </row>
    <row r="188" s="3" customFormat="1" ht="82" customHeight="1" spans="1:26">
      <c r="A188" s="26"/>
      <c r="B188" s="18">
        <f t="shared" si="17"/>
        <v>184</v>
      </c>
      <c r="C188" s="29" t="s">
        <v>33</v>
      </c>
      <c r="D188" s="29" t="s">
        <v>34</v>
      </c>
      <c r="E188" s="29" t="s">
        <v>35</v>
      </c>
      <c r="F188" s="29" t="s">
        <v>104</v>
      </c>
      <c r="G188" s="112" t="s">
        <v>822</v>
      </c>
      <c r="H188" s="27" t="s">
        <v>823</v>
      </c>
      <c r="I188" s="18" t="s">
        <v>49</v>
      </c>
      <c r="J188" s="18" t="s">
        <v>824</v>
      </c>
      <c r="K188" s="45">
        <v>45170</v>
      </c>
      <c r="L188" s="59">
        <v>45261</v>
      </c>
      <c r="M188" s="18" t="s">
        <v>814</v>
      </c>
      <c r="N188" s="18" t="s">
        <v>825</v>
      </c>
      <c r="O188" s="79">
        <v>20</v>
      </c>
      <c r="P188" s="79">
        <v>20</v>
      </c>
      <c r="Q188" s="18">
        <v>0</v>
      </c>
      <c r="R188" s="48">
        <v>1</v>
      </c>
      <c r="S188" s="48">
        <v>370</v>
      </c>
      <c r="T188" s="48">
        <v>1300</v>
      </c>
      <c r="U188" s="48">
        <v>1</v>
      </c>
      <c r="V188" s="48">
        <v>102</v>
      </c>
      <c r="W188" s="48">
        <v>357</v>
      </c>
      <c r="X188" s="18" t="s">
        <v>826</v>
      </c>
      <c r="Y188" s="18" t="s">
        <v>826</v>
      </c>
      <c r="Z188" s="48"/>
    </row>
    <row r="189" s="3" customFormat="1" ht="82" customHeight="1" spans="1:26">
      <c r="A189" s="26"/>
      <c r="B189" s="18">
        <f t="shared" si="17"/>
        <v>185</v>
      </c>
      <c r="C189" s="29" t="s">
        <v>33</v>
      </c>
      <c r="D189" s="29" t="s">
        <v>34</v>
      </c>
      <c r="E189" s="29" t="s">
        <v>221</v>
      </c>
      <c r="F189" s="29" t="s">
        <v>122</v>
      </c>
      <c r="G189" s="112" t="s">
        <v>658</v>
      </c>
      <c r="H189" s="27" t="s">
        <v>827</v>
      </c>
      <c r="I189" s="18" t="s">
        <v>49</v>
      </c>
      <c r="J189" s="18" t="s">
        <v>828</v>
      </c>
      <c r="K189" s="45">
        <v>45170</v>
      </c>
      <c r="L189" s="59">
        <v>45261</v>
      </c>
      <c r="M189" s="18" t="s">
        <v>814</v>
      </c>
      <c r="N189" s="18" t="s">
        <v>829</v>
      </c>
      <c r="O189" s="79">
        <v>35</v>
      </c>
      <c r="P189" s="79">
        <v>35</v>
      </c>
      <c r="Q189" s="18">
        <v>0</v>
      </c>
      <c r="R189" s="48">
        <v>1</v>
      </c>
      <c r="S189" s="48">
        <v>328</v>
      </c>
      <c r="T189" s="48">
        <v>820</v>
      </c>
      <c r="U189" s="48">
        <v>1</v>
      </c>
      <c r="V189" s="48">
        <v>48</v>
      </c>
      <c r="W189" s="48">
        <v>136</v>
      </c>
      <c r="X189" s="18" t="s">
        <v>830</v>
      </c>
      <c r="Y189" s="18" t="s">
        <v>830</v>
      </c>
      <c r="Z189" s="48"/>
    </row>
    <row r="190" s="3" customFormat="1" ht="82" customHeight="1" spans="1:26">
      <c r="A190" s="26"/>
      <c r="B190" s="18">
        <f t="shared" si="17"/>
        <v>186</v>
      </c>
      <c r="C190" s="29" t="s">
        <v>33</v>
      </c>
      <c r="D190" s="29" t="s">
        <v>34</v>
      </c>
      <c r="E190" s="29" t="s">
        <v>221</v>
      </c>
      <c r="F190" s="29" t="s">
        <v>90</v>
      </c>
      <c r="G190" s="112" t="s">
        <v>831</v>
      </c>
      <c r="H190" s="27" t="s">
        <v>832</v>
      </c>
      <c r="I190" s="18" t="s">
        <v>49</v>
      </c>
      <c r="J190" s="18" t="s">
        <v>833</v>
      </c>
      <c r="K190" s="45">
        <v>45170</v>
      </c>
      <c r="L190" s="59">
        <v>45261</v>
      </c>
      <c r="M190" s="18" t="s">
        <v>814</v>
      </c>
      <c r="N190" s="18" t="s">
        <v>834</v>
      </c>
      <c r="O190" s="79">
        <v>25</v>
      </c>
      <c r="P190" s="79">
        <v>25</v>
      </c>
      <c r="Q190" s="18">
        <v>0</v>
      </c>
      <c r="R190" s="48">
        <v>1</v>
      </c>
      <c r="S190" s="48">
        <v>228</v>
      </c>
      <c r="T190" s="48">
        <v>820</v>
      </c>
      <c r="U190" s="48">
        <v>1</v>
      </c>
      <c r="V190" s="48">
        <v>42</v>
      </c>
      <c r="W190" s="48">
        <v>168</v>
      </c>
      <c r="X190" s="18" t="s">
        <v>835</v>
      </c>
      <c r="Y190" s="18" t="s">
        <v>835</v>
      </c>
      <c r="Z190" s="48"/>
    </row>
    <row r="191" s="3" customFormat="1" ht="86" customHeight="1" spans="1:26">
      <c r="A191" s="26"/>
      <c r="B191" s="18">
        <f t="shared" si="17"/>
        <v>187</v>
      </c>
      <c r="C191" s="29" t="s">
        <v>33</v>
      </c>
      <c r="D191" s="29" t="s">
        <v>34</v>
      </c>
      <c r="E191" s="29" t="s">
        <v>35</v>
      </c>
      <c r="F191" s="29" t="s">
        <v>46</v>
      </c>
      <c r="G191" s="112" t="s">
        <v>47</v>
      </c>
      <c r="H191" s="27" t="s">
        <v>836</v>
      </c>
      <c r="I191" s="18" t="s">
        <v>49</v>
      </c>
      <c r="J191" s="18" t="s">
        <v>837</v>
      </c>
      <c r="K191" s="45">
        <v>45170</v>
      </c>
      <c r="L191" s="45">
        <v>45261</v>
      </c>
      <c r="M191" s="18" t="s">
        <v>814</v>
      </c>
      <c r="N191" s="18" t="s">
        <v>838</v>
      </c>
      <c r="O191" s="79">
        <v>100</v>
      </c>
      <c r="P191" s="79">
        <v>100</v>
      </c>
      <c r="Q191" s="18">
        <v>0</v>
      </c>
      <c r="R191" s="48">
        <v>1</v>
      </c>
      <c r="S191" s="48">
        <v>740</v>
      </c>
      <c r="T191" s="48">
        <v>2600</v>
      </c>
      <c r="U191" s="48">
        <v>1</v>
      </c>
      <c r="V191" s="48">
        <v>158</v>
      </c>
      <c r="W191" s="48">
        <v>553</v>
      </c>
      <c r="X191" s="35" t="s">
        <v>839</v>
      </c>
      <c r="Y191" s="35" t="s">
        <v>839</v>
      </c>
      <c r="Z191" s="48"/>
    </row>
    <row r="192" s="3" customFormat="1" ht="103" customHeight="1" spans="1:26">
      <c r="A192" s="26"/>
      <c r="B192" s="18">
        <f t="shared" si="17"/>
        <v>188</v>
      </c>
      <c r="C192" s="29" t="s">
        <v>33</v>
      </c>
      <c r="D192" s="29" t="s">
        <v>34</v>
      </c>
      <c r="E192" s="29" t="s">
        <v>221</v>
      </c>
      <c r="F192" s="29" t="s">
        <v>104</v>
      </c>
      <c r="G192" s="112" t="s">
        <v>840</v>
      </c>
      <c r="H192" s="27" t="s">
        <v>841</v>
      </c>
      <c r="I192" s="18" t="s">
        <v>49</v>
      </c>
      <c r="J192" s="18" t="s">
        <v>842</v>
      </c>
      <c r="K192" s="45">
        <v>45170</v>
      </c>
      <c r="L192" s="59">
        <v>45261</v>
      </c>
      <c r="M192" s="18" t="s">
        <v>814</v>
      </c>
      <c r="N192" s="18" t="s">
        <v>843</v>
      </c>
      <c r="O192" s="79">
        <v>30</v>
      </c>
      <c r="P192" s="79">
        <v>30</v>
      </c>
      <c r="Q192" s="18">
        <v>0</v>
      </c>
      <c r="R192" s="48">
        <v>1</v>
      </c>
      <c r="S192" s="48">
        <v>285</v>
      </c>
      <c r="T192" s="48">
        <v>2030</v>
      </c>
      <c r="U192" s="48">
        <v>1</v>
      </c>
      <c r="V192" s="48">
        <v>38</v>
      </c>
      <c r="W192" s="48">
        <v>150</v>
      </c>
      <c r="X192" s="18" t="s">
        <v>844</v>
      </c>
      <c r="Y192" s="18" t="s">
        <v>844</v>
      </c>
      <c r="Z192" s="48"/>
    </row>
    <row r="193" s="3" customFormat="1" ht="82" customHeight="1" spans="1:26">
      <c r="A193" s="26"/>
      <c r="B193" s="18">
        <f t="shared" ref="B193:B202" si="18">ROW()-4</f>
        <v>189</v>
      </c>
      <c r="C193" s="29" t="s">
        <v>33</v>
      </c>
      <c r="D193" s="29" t="s">
        <v>34</v>
      </c>
      <c r="E193" s="29" t="s">
        <v>806</v>
      </c>
      <c r="F193" s="29" t="s">
        <v>122</v>
      </c>
      <c r="G193" s="112" t="s">
        <v>845</v>
      </c>
      <c r="H193" s="27" t="s">
        <v>846</v>
      </c>
      <c r="I193" s="18" t="s">
        <v>49</v>
      </c>
      <c r="J193" s="18" t="s">
        <v>847</v>
      </c>
      <c r="K193" s="45">
        <v>45017</v>
      </c>
      <c r="L193" s="59">
        <v>45261</v>
      </c>
      <c r="M193" s="18" t="s">
        <v>814</v>
      </c>
      <c r="N193" s="18" t="s">
        <v>848</v>
      </c>
      <c r="O193" s="18">
        <v>64</v>
      </c>
      <c r="P193" s="18">
        <v>64</v>
      </c>
      <c r="Q193" s="18">
        <v>0</v>
      </c>
      <c r="R193" s="48">
        <v>1</v>
      </c>
      <c r="S193" s="48">
        <v>657</v>
      </c>
      <c r="T193" s="48">
        <v>2300</v>
      </c>
      <c r="U193" s="48">
        <v>1</v>
      </c>
      <c r="V193" s="48">
        <v>210</v>
      </c>
      <c r="W193" s="48">
        <v>205</v>
      </c>
      <c r="X193" s="18" t="s">
        <v>226</v>
      </c>
      <c r="Y193" s="18" t="s">
        <v>226</v>
      </c>
      <c r="Z193" s="48"/>
    </row>
    <row r="194" s="3" customFormat="1" ht="82" customHeight="1" spans="1:26">
      <c r="A194" s="26"/>
      <c r="B194" s="18">
        <f t="shared" si="18"/>
        <v>190</v>
      </c>
      <c r="C194" s="29" t="s">
        <v>33</v>
      </c>
      <c r="D194" s="29" t="s">
        <v>34</v>
      </c>
      <c r="E194" s="29" t="s">
        <v>221</v>
      </c>
      <c r="F194" s="29" t="s">
        <v>113</v>
      </c>
      <c r="G194" s="112" t="s">
        <v>849</v>
      </c>
      <c r="H194" s="27" t="s">
        <v>850</v>
      </c>
      <c r="I194" s="18" t="s">
        <v>49</v>
      </c>
      <c r="J194" s="18" t="s">
        <v>851</v>
      </c>
      <c r="K194" s="45">
        <v>45017</v>
      </c>
      <c r="L194" s="59">
        <v>45261</v>
      </c>
      <c r="M194" s="18" t="s">
        <v>814</v>
      </c>
      <c r="N194" s="18" t="s">
        <v>225</v>
      </c>
      <c r="O194" s="79">
        <v>12</v>
      </c>
      <c r="P194" s="79">
        <v>12</v>
      </c>
      <c r="Q194" s="18">
        <v>0</v>
      </c>
      <c r="R194" s="48">
        <v>1</v>
      </c>
      <c r="S194" s="48">
        <v>215</v>
      </c>
      <c r="T194" s="48">
        <v>750</v>
      </c>
      <c r="U194" s="48">
        <v>1</v>
      </c>
      <c r="V194" s="48">
        <v>40</v>
      </c>
      <c r="W194" s="48">
        <v>150</v>
      </c>
      <c r="X194" s="18" t="s">
        <v>226</v>
      </c>
      <c r="Y194" s="18" t="s">
        <v>226</v>
      </c>
      <c r="Z194" s="48"/>
    </row>
    <row r="195" s="3" customFormat="1" ht="115" customHeight="1" spans="1:26">
      <c r="A195" s="26"/>
      <c r="B195" s="18">
        <f t="shared" si="18"/>
        <v>191</v>
      </c>
      <c r="C195" s="29" t="s">
        <v>33</v>
      </c>
      <c r="D195" s="29" t="s">
        <v>34</v>
      </c>
      <c r="E195" s="29" t="s">
        <v>221</v>
      </c>
      <c r="F195" s="29" t="s">
        <v>113</v>
      </c>
      <c r="G195" s="112" t="s">
        <v>852</v>
      </c>
      <c r="H195" s="27" t="s">
        <v>853</v>
      </c>
      <c r="I195" s="18" t="s">
        <v>49</v>
      </c>
      <c r="J195" s="18" t="s">
        <v>854</v>
      </c>
      <c r="K195" s="45">
        <v>45170</v>
      </c>
      <c r="L195" s="59">
        <v>45261</v>
      </c>
      <c r="M195" s="18" t="s">
        <v>814</v>
      </c>
      <c r="N195" s="18" t="s">
        <v>855</v>
      </c>
      <c r="O195" s="79">
        <v>20</v>
      </c>
      <c r="P195" s="79">
        <v>20</v>
      </c>
      <c r="Q195" s="18">
        <v>0</v>
      </c>
      <c r="R195" s="48">
        <v>1</v>
      </c>
      <c r="S195" s="48">
        <v>257</v>
      </c>
      <c r="T195" s="48">
        <v>900</v>
      </c>
      <c r="U195" s="48">
        <v>1</v>
      </c>
      <c r="V195" s="48">
        <v>32</v>
      </c>
      <c r="W195" s="48">
        <v>115</v>
      </c>
      <c r="X195" s="18" t="s">
        <v>856</v>
      </c>
      <c r="Y195" s="18" t="s">
        <v>856</v>
      </c>
      <c r="Z195" s="48"/>
    </row>
    <row r="196" s="3" customFormat="1" ht="77" customHeight="1" spans="1:26">
      <c r="A196" s="26"/>
      <c r="B196" s="18">
        <f t="shared" si="18"/>
        <v>192</v>
      </c>
      <c r="C196" s="29" t="s">
        <v>33</v>
      </c>
      <c r="D196" s="29" t="s">
        <v>34</v>
      </c>
      <c r="E196" s="29" t="s">
        <v>35</v>
      </c>
      <c r="F196" s="29" t="s">
        <v>98</v>
      </c>
      <c r="G196" s="112" t="s">
        <v>857</v>
      </c>
      <c r="H196" s="27" t="s">
        <v>858</v>
      </c>
      <c r="I196" s="18" t="s">
        <v>49</v>
      </c>
      <c r="J196" s="18" t="s">
        <v>859</v>
      </c>
      <c r="K196" s="45">
        <v>44986</v>
      </c>
      <c r="L196" s="59">
        <v>45261</v>
      </c>
      <c r="M196" s="18" t="s">
        <v>814</v>
      </c>
      <c r="N196" s="18" t="s">
        <v>860</v>
      </c>
      <c r="O196" s="18">
        <v>10</v>
      </c>
      <c r="P196" s="18">
        <v>10</v>
      </c>
      <c r="Q196" s="18">
        <v>0</v>
      </c>
      <c r="R196" s="48">
        <v>1</v>
      </c>
      <c r="S196" s="48">
        <v>360</v>
      </c>
      <c r="T196" s="48">
        <v>1350</v>
      </c>
      <c r="U196" s="48">
        <v>1</v>
      </c>
      <c r="V196" s="48">
        <v>98</v>
      </c>
      <c r="W196" s="48">
        <v>160</v>
      </c>
      <c r="X196" s="18" t="s">
        <v>861</v>
      </c>
      <c r="Y196" s="18" t="s">
        <v>861</v>
      </c>
      <c r="Z196" s="48"/>
    </row>
    <row r="197" s="3" customFormat="1" ht="66" customHeight="1" spans="1:26">
      <c r="A197" s="26"/>
      <c r="B197" s="18">
        <f t="shared" si="18"/>
        <v>193</v>
      </c>
      <c r="C197" s="29" t="s">
        <v>67</v>
      </c>
      <c r="D197" s="29" t="s">
        <v>153</v>
      </c>
      <c r="E197" s="29" t="s">
        <v>154</v>
      </c>
      <c r="F197" s="29" t="s">
        <v>90</v>
      </c>
      <c r="G197" s="112" t="s">
        <v>209</v>
      </c>
      <c r="H197" s="27" t="s">
        <v>862</v>
      </c>
      <c r="I197" s="18" t="s">
        <v>49</v>
      </c>
      <c r="J197" s="18" t="s">
        <v>863</v>
      </c>
      <c r="K197" s="45">
        <v>45017</v>
      </c>
      <c r="L197" s="59">
        <v>45200</v>
      </c>
      <c r="M197" s="18" t="s">
        <v>814</v>
      </c>
      <c r="N197" s="18" t="s">
        <v>864</v>
      </c>
      <c r="O197" s="18">
        <v>14</v>
      </c>
      <c r="P197" s="18">
        <v>14</v>
      </c>
      <c r="Q197" s="18">
        <v>0</v>
      </c>
      <c r="R197" s="48">
        <v>1</v>
      </c>
      <c r="S197" s="48">
        <v>330</v>
      </c>
      <c r="T197" s="48">
        <v>1160</v>
      </c>
      <c r="U197" s="48">
        <v>1</v>
      </c>
      <c r="V197" s="48">
        <v>68</v>
      </c>
      <c r="W197" s="48">
        <v>238</v>
      </c>
      <c r="X197" s="18" t="s">
        <v>865</v>
      </c>
      <c r="Y197" s="18" t="s">
        <v>865</v>
      </c>
      <c r="Z197" s="48"/>
    </row>
    <row r="198" s="3" customFormat="1" ht="66" customHeight="1" spans="1:26">
      <c r="A198" s="26"/>
      <c r="B198" s="18">
        <f t="shared" si="18"/>
        <v>194</v>
      </c>
      <c r="C198" s="29" t="s">
        <v>67</v>
      </c>
      <c r="D198" s="29" t="s">
        <v>153</v>
      </c>
      <c r="E198" s="29" t="s">
        <v>154</v>
      </c>
      <c r="F198" s="29" t="s">
        <v>90</v>
      </c>
      <c r="G198" s="112" t="s">
        <v>209</v>
      </c>
      <c r="H198" s="27" t="s">
        <v>866</v>
      </c>
      <c r="I198" s="18" t="s">
        <v>49</v>
      </c>
      <c r="J198" s="18" t="s">
        <v>867</v>
      </c>
      <c r="K198" s="45">
        <v>45017</v>
      </c>
      <c r="L198" s="59">
        <v>45200</v>
      </c>
      <c r="M198" s="54" t="s">
        <v>814</v>
      </c>
      <c r="N198" s="18" t="s">
        <v>868</v>
      </c>
      <c r="O198" s="18">
        <v>16</v>
      </c>
      <c r="P198" s="18">
        <v>16</v>
      </c>
      <c r="Q198" s="18">
        <v>0</v>
      </c>
      <c r="R198" s="48">
        <v>1</v>
      </c>
      <c r="S198" s="48">
        <v>330</v>
      </c>
      <c r="T198" s="48">
        <v>1160</v>
      </c>
      <c r="U198" s="48">
        <v>1</v>
      </c>
      <c r="V198" s="48">
        <v>68</v>
      </c>
      <c r="W198" s="48">
        <v>238</v>
      </c>
      <c r="X198" s="18" t="s">
        <v>869</v>
      </c>
      <c r="Y198" s="18" t="s">
        <v>869</v>
      </c>
      <c r="Z198" s="48"/>
    </row>
    <row r="199" s="3" customFormat="1" ht="82" customHeight="1" spans="1:26">
      <c r="A199" s="26"/>
      <c r="B199" s="18">
        <f t="shared" si="18"/>
        <v>195</v>
      </c>
      <c r="C199" s="29" t="s">
        <v>33</v>
      </c>
      <c r="D199" s="29" t="s">
        <v>34</v>
      </c>
      <c r="E199" s="29" t="s">
        <v>221</v>
      </c>
      <c r="F199" s="29" t="s">
        <v>136</v>
      </c>
      <c r="G199" s="112" t="s">
        <v>870</v>
      </c>
      <c r="H199" s="27" t="s">
        <v>871</v>
      </c>
      <c r="I199" s="18" t="s">
        <v>49</v>
      </c>
      <c r="J199" s="18" t="s">
        <v>872</v>
      </c>
      <c r="K199" s="45">
        <v>45017</v>
      </c>
      <c r="L199" s="59">
        <v>45200</v>
      </c>
      <c r="M199" s="54" t="s">
        <v>814</v>
      </c>
      <c r="N199" s="18" t="s">
        <v>873</v>
      </c>
      <c r="O199" s="18">
        <v>20</v>
      </c>
      <c r="P199" s="18">
        <v>20</v>
      </c>
      <c r="Q199" s="18">
        <v>0</v>
      </c>
      <c r="R199" s="48">
        <v>1</v>
      </c>
      <c r="S199" s="48">
        <v>342</v>
      </c>
      <c r="T199" s="48">
        <v>1200</v>
      </c>
      <c r="U199" s="48">
        <v>1</v>
      </c>
      <c r="V199" s="48">
        <v>89</v>
      </c>
      <c r="W199" s="48">
        <v>312</v>
      </c>
      <c r="X199" s="18" t="s">
        <v>226</v>
      </c>
      <c r="Y199" s="18" t="s">
        <v>226</v>
      </c>
      <c r="Z199" s="48"/>
    </row>
    <row r="200" s="3" customFormat="1" ht="82" customHeight="1" spans="1:26">
      <c r="A200" s="26"/>
      <c r="B200" s="18">
        <f t="shared" si="18"/>
        <v>196</v>
      </c>
      <c r="C200" s="29" t="s">
        <v>33</v>
      </c>
      <c r="D200" s="29" t="s">
        <v>34</v>
      </c>
      <c r="E200" s="29" t="s">
        <v>35</v>
      </c>
      <c r="F200" s="29" t="s">
        <v>110</v>
      </c>
      <c r="G200" s="112" t="s">
        <v>781</v>
      </c>
      <c r="H200" s="27" t="s">
        <v>874</v>
      </c>
      <c r="I200" s="18" t="s">
        <v>49</v>
      </c>
      <c r="J200" s="18" t="s">
        <v>875</v>
      </c>
      <c r="K200" s="45">
        <v>45017</v>
      </c>
      <c r="L200" s="59">
        <v>45261</v>
      </c>
      <c r="M200" s="54" t="s">
        <v>814</v>
      </c>
      <c r="N200" s="18" t="s">
        <v>876</v>
      </c>
      <c r="O200" s="18">
        <v>20</v>
      </c>
      <c r="P200" s="18">
        <v>20</v>
      </c>
      <c r="Q200" s="18">
        <v>0</v>
      </c>
      <c r="R200" s="48">
        <v>1</v>
      </c>
      <c r="S200" s="48">
        <v>370</v>
      </c>
      <c r="T200" s="48">
        <v>1300</v>
      </c>
      <c r="U200" s="48">
        <v>1</v>
      </c>
      <c r="V200" s="48">
        <v>120</v>
      </c>
      <c r="W200" s="48">
        <v>230</v>
      </c>
      <c r="X200" s="18" t="s">
        <v>244</v>
      </c>
      <c r="Y200" s="18" t="s">
        <v>244</v>
      </c>
      <c r="Z200" s="48"/>
    </row>
    <row r="201" s="3" customFormat="1" ht="75" customHeight="1" spans="1:26">
      <c r="A201" s="26"/>
      <c r="B201" s="18">
        <f t="shared" si="18"/>
        <v>197</v>
      </c>
      <c r="C201" s="29" t="s">
        <v>67</v>
      </c>
      <c r="D201" s="29" t="s">
        <v>153</v>
      </c>
      <c r="E201" s="29" t="s">
        <v>154</v>
      </c>
      <c r="F201" s="29" t="s">
        <v>82</v>
      </c>
      <c r="G201" s="112" t="s">
        <v>877</v>
      </c>
      <c r="H201" s="27" t="s">
        <v>878</v>
      </c>
      <c r="I201" s="18" t="s">
        <v>49</v>
      </c>
      <c r="J201" s="18" t="s">
        <v>879</v>
      </c>
      <c r="K201" s="45">
        <v>45017</v>
      </c>
      <c r="L201" s="59">
        <v>45261</v>
      </c>
      <c r="M201" s="54" t="s">
        <v>814</v>
      </c>
      <c r="N201" s="18" t="s">
        <v>880</v>
      </c>
      <c r="O201" s="18">
        <v>10</v>
      </c>
      <c r="P201" s="18">
        <v>10</v>
      </c>
      <c r="Q201" s="18">
        <v>0</v>
      </c>
      <c r="R201" s="48">
        <v>1</v>
      </c>
      <c r="S201" s="48">
        <v>434</v>
      </c>
      <c r="T201" s="48">
        <v>1520</v>
      </c>
      <c r="U201" s="48">
        <v>1</v>
      </c>
      <c r="V201" s="48">
        <v>123</v>
      </c>
      <c r="W201" s="48">
        <v>210</v>
      </c>
      <c r="X201" s="18" t="s">
        <v>881</v>
      </c>
      <c r="Y201" s="18" t="s">
        <v>881</v>
      </c>
      <c r="Z201" s="48"/>
    </row>
    <row r="202" s="3" customFormat="1" ht="75" customHeight="1" spans="1:26">
      <c r="A202" s="26"/>
      <c r="B202" s="18">
        <f t="shared" si="18"/>
        <v>198</v>
      </c>
      <c r="C202" s="29" t="s">
        <v>67</v>
      </c>
      <c r="D202" s="29" t="s">
        <v>153</v>
      </c>
      <c r="E202" s="29" t="s">
        <v>154</v>
      </c>
      <c r="F202" s="29" t="s">
        <v>125</v>
      </c>
      <c r="G202" s="112" t="s">
        <v>485</v>
      </c>
      <c r="H202" s="27" t="s">
        <v>882</v>
      </c>
      <c r="I202" s="18" t="s">
        <v>49</v>
      </c>
      <c r="J202" s="18" t="s">
        <v>883</v>
      </c>
      <c r="K202" s="45">
        <v>45017</v>
      </c>
      <c r="L202" s="59">
        <v>45261</v>
      </c>
      <c r="M202" s="54" t="s">
        <v>884</v>
      </c>
      <c r="N202" s="18" t="s">
        <v>885</v>
      </c>
      <c r="O202" s="18">
        <v>11.741</v>
      </c>
      <c r="P202" s="18">
        <v>11.741</v>
      </c>
      <c r="Q202" s="18">
        <v>0</v>
      </c>
      <c r="R202" s="48">
        <v>1</v>
      </c>
      <c r="S202" s="48">
        <v>372</v>
      </c>
      <c r="T202" s="48">
        <v>1300</v>
      </c>
      <c r="U202" s="48">
        <v>1</v>
      </c>
      <c r="V202" s="48">
        <v>150</v>
      </c>
      <c r="W202" s="48">
        <v>156</v>
      </c>
      <c r="X202" s="18" t="s">
        <v>886</v>
      </c>
      <c r="Y202" s="18" t="s">
        <v>886</v>
      </c>
      <c r="Z202" s="48"/>
    </row>
    <row r="203" s="3" customFormat="1" ht="75" customHeight="1" spans="1:26">
      <c r="A203" s="26"/>
      <c r="B203" s="18">
        <f t="shared" ref="B203:B208" si="19">ROW()-4</f>
        <v>199</v>
      </c>
      <c r="C203" s="29" t="s">
        <v>67</v>
      </c>
      <c r="D203" s="29" t="s">
        <v>153</v>
      </c>
      <c r="E203" s="29" t="s">
        <v>154</v>
      </c>
      <c r="F203" s="29" t="s">
        <v>82</v>
      </c>
      <c r="G203" s="112" t="s">
        <v>586</v>
      </c>
      <c r="H203" s="27" t="s">
        <v>887</v>
      </c>
      <c r="I203" s="18" t="s">
        <v>49</v>
      </c>
      <c r="J203" s="18" t="s">
        <v>888</v>
      </c>
      <c r="K203" s="45">
        <v>45017</v>
      </c>
      <c r="L203" s="59">
        <v>45261</v>
      </c>
      <c r="M203" s="54" t="s">
        <v>889</v>
      </c>
      <c r="N203" s="18" t="s">
        <v>890</v>
      </c>
      <c r="O203" s="18">
        <v>12</v>
      </c>
      <c r="P203" s="18">
        <v>12</v>
      </c>
      <c r="Q203" s="18">
        <v>0</v>
      </c>
      <c r="R203" s="48">
        <v>1</v>
      </c>
      <c r="S203" s="48">
        <v>405</v>
      </c>
      <c r="T203" s="48">
        <v>1420</v>
      </c>
      <c r="U203" s="48">
        <v>1</v>
      </c>
      <c r="V203" s="48">
        <v>180</v>
      </c>
      <c r="W203" s="48">
        <v>221</v>
      </c>
      <c r="X203" s="18" t="s">
        <v>891</v>
      </c>
      <c r="Y203" s="18" t="s">
        <v>891</v>
      </c>
      <c r="Z203" s="48"/>
    </row>
    <row r="204" s="3" customFormat="1" ht="96" customHeight="1" spans="1:26">
      <c r="A204" s="26"/>
      <c r="B204" s="18">
        <f t="shared" si="19"/>
        <v>200</v>
      </c>
      <c r="C204" s="29" t="s">
        <v>33</v>
      </c>
      <c r="D204" s="29" t="s">
        <v>34</v>
      </c>
      <c r="E204" s="29" t="s">
        <v>35</v>
      </c>
      <c r="F204" s="29" t="s">
        <v>133</v>
      </c>
      <c r="G204" s="112" t="s">
        <v>892</v>
      </c>
      <c r="H204" s="27" t="s">
        <v>893</v>
      </c>
      <c r="I204" s="18" t="s">
        <v>49</v>
      </c>
      <c r="J204" s="18" t="s">
        <v>894</v>
      </c>
      <c r="K204" s="45">
        <v>45017</v>
      </c>
      <c r="L204" s="59">
        <v>45261</v>
      </c>
      <c r="M204" s="54" t="s">
        <v>895</v>
      </c>
      <c r="N204" s="18" t="s">
        <v>896</v>
      </c>
      <c r="O204" s="18">
        <v>19</v>
      </c>
      <c r="P204" s="18">
        <v>19</v>
      </c>
      <c r="Q204" s="18">
        <v>0</v>
      </c>
      <c r="R204" s="48">
        <v>1</v>
      </c>
      <c r="S204" s="48">
        <v>445</v>
      </c>
      <c r="T204" s="48">
        <v>1560</v>
      </c>
      <c r="U204" s="48">
        <v>1</v>
      </c>
      <c r="V204" s="48">
        <v>176</v>
      </c>
      <c r="W204" s="48">
        <v>160</v>
      </c>
      <c r="X204" s="18" t="s">
        <v>244</v>
      </c>
      <c r="Y204" s="18" t="s">
        <v>244</v>
      </c>
      <c r="Z204" s="48"/>
    </row>
    <row r="205" s="3" customFormat="1" ht="82" customHeight="1" spans="1:26">
      <c r="A205" s="26"/>
      <c r="B205" s="18">
        <f t="shared" si="19"/>
        <v>201</v>
      </c>
      <c r="C205" s="29" t="s">
        <v>33</v>
      </c>
      <c r="D205" s="29" t="s">
        <v>34</v>
      </c>
      <c r="E205" s="29" t="s">
        <v>221</v>
      </c>
      <c r="F205" s="29" t="s">
        <v>98</v>
      </c>
      <c r="G205" s="112" t="s">
        <v>522</v>
      </c>
      <c r="H205" s="27" t="s">
        <v>897</v>
      </c>
      <c r="I205" s="18" t="s">
        <v>49</v>
      </c>
      <c r="J205" s="18" t="s">
        <v>898</v>
      </c>
      <c r="K205" s="45">
        <v>45017</v>
      </c>
      <c r="L205" s="59">
        <v>45261</v>
      </c>
      <c r="M205" s="54" t="s">
        <v>899</v>
      </c>
      <c r="N205" s="18" t="s">
        <v>900</v>
      </c>
      <c r="O205" s="18">
        <v>40</v>
      </c>
      <c r="P205" s="18">
        <v>40</v>
      </c>
      <c r="Q205" s="18">
        <v>0</v>
      </c>
      <c r="R205" s="48">
        <v>1</v>
      </c>
      <c r="S205" s="48">
        <v>514</v>
      </c>
      <c r="T205" s="48">
        <v>1800</v>
      </c>
      <c r="U205" s="48">
        <v>1</v>
      </c>
      <c r="V205" s="48">
        <v>186</v>
      </c>
      <c r="W205" s="48">
        <v>225</v>
      </c>
      <c r="X205" s="18" t="s">
        <v>226</v>
      </c>
      <c r="Y205" s="18" t="s">
        <v>226</v>
      </c>
      <c r="Z205" s="48"/>
    </row>
    <row r="206" s="3" customFormat="1" ht="82" customHeight="1" spans="1:26">
      <c r="A206" s="26" t="s">
        <v>66</v>
      </c>
      <c r="B206" s="18">
        <f t="shared" si="19"/>
        <v>202</v>
      </c>
      <c r="C206" s="29" t="s">
        <v>33</v>
      </c>
      <c r="D206" s="29" t="s">
        <v>34</v>
      </c>
      <c r="E206" s="29" t="s">
        <v>221</v>
      </c>
      <c r="F206" s="29" t="s">
        <v>104</v>
      </c>
      <c r="G206" s="112" t="s">
        <v>901</v>
      </c>
      <c r="H206" s="27" t="s">
        <v>902</v>
      </c>
      <c r="I206" s="18" t="s">
        <v>49</v>
      </c>
      <c r="J206" s="18" t="s">
        <v>903</v>
      </c>
      <c r="K206" s="45">
        <v>45017</v>
      </c>
      <c r="L206" s="59">
        <v>45261</v>
      </c>
      <c r="M206" s="54" t="s">
        <v>904</v>
      </c>
      <c r="N206" s="18" t="s">
        <v>905</v>
      </c>
      <c r="O206" s="18">
        <v>45</v>
      </c>
      <c r="P206" s="18">
        <v>45</v>
      </c>
      <c r="Q206" s="18">
        <v>0</v>
      </c>
      <c r="R206" s="48">
        <v>1</v>
      </c>
      <c r="S206" s="48">
        <v>322</v>
      </c>
      <c r="T206" s="48">
        <v>1130</v>
      </c>
      <c r="U206" s="48">
        <v>1</v>
      </c>
      <c r="V206" s="48">
        <v>143</v>
      </c>
      <c r="W206" s="48">
        <v>306</v>
      </c>
      <c r="X206" s="18" t="s">
        <v>226</v>
      </c>
      <c r="Y206" s="18" t="s">
        <v>226</v>
      </c>
      <c r="Z206" s="48"/>
    </row>
    <row r="207" s="3" customFormat="1" ht="82" customHeight="1" spans="1:26">
      <c r="A207" s="26" t="s">
        <v>66</v>
      </c>
      <c r="B207" s="18">
        <f t="shared" si="19"/>
        <v>203</v>
      </c>
      <c r="C207" s="29" t="s">
        <v>33</v>
      </c>
      <c r="D207" s="29" t="s">
        <v>34</v>
      </c>
      <c r="E207" s="29" t="s">
        <v>35</v>
      </c>
      <c r="F207" s="29" t="s">
        <v>104</v>
      </c>
      <c r="G207" s="112" t="s">
        <v>901</v>
      </c>
      <c r="H207" s="27" t="s">
        <v>906</v>
      </c>
      <c r="I207" s="18" t="s">
        <v>49</v>
      </c>
      <c r="J207" s="18" t="s">
        <v>903</v>
      </c>
      <c r="K207" s="45">
        <v>45017</v>
      </c>
      <c r="L207" s="59">
        <v>45261</v>
      </c>
      <c r="M207" s="54" t="s">
        <v>904</v>
      </c>
      <c r="N207" s="18" t="s">
        <v>907</v>
      </c>
      <c r="O207" s="18">
        <v>45</v>
      </c>
      <c r="P207" s="18">
        <v>45</v>
      </c>
      <c r="Q207" s="18">
        <v>0</v>
      </c>
      <c r="R207" s="48">
        <v>1</v>
      </c>
      <c r="S207" s="48">
        <v>322</v>
      </c>
      <c r="T207" s="48">
        <v>1130</v>
      </c>
      <c r="U207" s="48">
        <v>1</v>
      </c>
      <c r="V207" s="48">
        <v>150</v>
      </c>
      <c r="W207" s="48">
        <v>306</v>
      </c>
      <c r="X207" s="18" t="s">
        <v>244</v>
      </c>
      <c r="Y207" s="18" t="s">
        <v>244</v>
      </c>
      <c r="Z207" s="48"/>
    </row>
    <row r="208" s="3" customFormat="1" ht="89" customHeight="1" spans="1:26">
      <c r="A208" s="26"/>
      <c r="B208" s="18">
        <f t="shared" si="19"/>
        <v>204</v>
      </c>
      <c r="C208" s="29" t="s">
        <v>33</v>
      </c>
      <c r="D208" s="29" t="s">
        <v>34</v>
      </c>
      <c r="E208" s="29" t="s">
        <v>806</v>
      </c>
      <c r="F208" s="29" t="s">
        <v>113</v>
      </c>
      <c r="G208" s="112"/>
      <c r="H208" s="27" t="s">
        <v>908</v>
      </c>
      <c r="I208" s="18" t="s">
        <v>49</v>
      </c>
      <c r="J208" s="18" t="s">
        <v>909</v>
      </c>
      <c r="K208" s="45">
        <v>45017</v>
      </c>
      <c r="L208" s="59">
        <v>45261</v>
      </c>
      <c r="M208" s="54" t="s">
        <v>910</v>
      </c>
      <c r="N208" s="18" t="s">
        <v>911</v>
      </c>
      <c r="O208" s="18">
        <v>50</v>
      </c>
      <c r="P208" s="18">
        <v>50</v>
      </c>
      <c r="Q208" s="18">
        <v>0</v>
      </c>
      <c r="R208" s="48">
        <v>1</v>
      </c>
      <c r="S208" s="48">
        <v>914</v>
      </c>
      <c r="T208" s="48">
        <v>3200</v>
      </c>
      <c r="U208" s="48">
        <v>0</v>
      </c>
      <c r="V208" s="48">
        <v>196</v>
      </c>
      <c r="W208" s="48">
        <v>315</v>
      </c>
      <c r="X208" s="130" t="s">
        <v>810</v>
      </c>
      <c r="Y208" s="130" t="s">
        <v>810</v>
      </c>
      <c r="Z208" s="48"/>
    </row>
    <row r="209" s="3" customFormat="1" ht="73" customHeight="1" spans="1:26">
      <c r="A209" s="26"/>
      <c r="B209" s="18">
        <f t="shared" ref="B209:B218" si="20">ROW()-4</f>
        <v>205</v>
      </c>
      <c r="C209" s="29" t="s">
        <v>67</v>
      </c>
      <c r="D209" s="29" t="s">
        <v>153</v>
      </c>
      <c r="E209" s="29" t="s">
        <v>154</v>
      </c>
      <c r="F209" s="29" t="s">
        <v>82</v>
      </c>
      <c r="G209" s="112" t="s">
        <v>163</v>
      </c>
      <c r="H209" s="27" t="s">
        <v>912</v>
      </c>
      <c r="I209" s="18" t="s">
        <v>49</v>
      </c>
      <c r="J209" s="18" t="s">
        <v>913</v>
      </c>
      <c r="K209" s="45">
        <v>45017</v>
      </c>
      <c r="L209" s="59">
        <v>45261</v>
      </c>
      <c r="M209" s="54" t="s">
        <v>889</v>
      </c>
      <c r="N209" s="18" t="s">
        <v>914</v>
      </c>
      <c r="O209" s="18">
        <v>20</v>
      </c>
      <c r="P209" s="18">
        <v>20</v>
      </c>
      <c r="Q209" s="18">
        <v>0</v>
      </c>
      <c r="R209" s="48">
        <v>1</v>
      </c>
      <c r="S209" s="48">
        <v>337</v>
      </c>
      <c r="T209" s="48">
        <v>1180</v>
      </c>
      <c r="U209" s="48">
        <v>1</v>
      </c>
      <c r="V209" s="48">
        <v>110</v>
      </c>
      <c r="W209" s="48">
        <v>275</v>
      </c>
      <c r="X209" s="18" t="s">
        <v>915</v>
      </c>
      <c r="Y209" s="18" t="s">
        <v>915</v>
      </c>
      <c r="Z209" s="48"/>
    </row>
    <row r="210" s="3" customFormat="1" ht="73" customHeight="1" spans="1:26">
      <c r="A210" s="26"/>
      <c r="B210" s="18">
        <f t="shared" si="20"/>
        <v>206</v>
      </c>
      <c r="C210" s="29" t="s">
        <v>67</v>
      </c>
      <c r="D210" s="29" t="s">
        <v>153</v>
      </c>
      <c r="E210" s="29" t="s">
        <v>154</v>
      </c>
      <c r="F210" s="29" t="s">
        <v>93</v>
      </c>
      <c r="G210" s="112" t="s">
        <v>916</v>
      </c>
      <c r="H210" s="27" t="s">
        <v>917</v>
      </c>
      <c r="I210" s="18" t="s">
        <v>49</v>
      </c>
      <c r="J210" s="18" t="s">
        <v>918</v>
      </c>
      <c r="K210" s="45">
        <v>45017</v>
      </c>
      <c r="L210" s="59">
        <v>45261</v>
      </c>
      <c r="M210" s="54" t="s">
        <v>919</v>
      </c>
      <c r="N210" s="18" t="s">
        <v>920</v>
      </c>
      <c r="O210" s="18">
        <v>40</v>
      </c>
      <c r="P210" s="18">
        <v>40</v>
      </c>
      <c r="Q210" s="18">
        <v>0</v>
      </c>
      <c r="R210" s="48">
        <v>1</v>
      </c>
      <c r="S210" s="48">
        <v>371</v>
      </c>
      <c r="T210" s="48">
        <v>1300</v>
      </c>
      <c r="U210" s="48">
        <v>1</v>
      </c>
      <c r="V210" s="48">
        <v>99</v>
      </c>
      <c r="W210" s="48">
        <v>277</v>
      </c>
      <c r="X210" s="18" t="s">
        <v>921</v>
      </c>
      <c r="Y210" s="18" t="s">
        <v>921</v>
      </c>
      <c r="Z210" s="48"/>
    </row>
    <row r="211" s="3" customFormat="1" ht="94" customHeight="1" spans="1:26">
      <c r="A211" s="26"/>
      <c r="B211" s="18">
        <f t="shared" si="20"/>
        <v>207</v>
      </c>
      <c r="C211" s="29" t="s">
        <v>67</v>
      </c>
      <c r="D211" s="29" t="s">
        <v>153</v>
      </c>
      <c r="E211" s="29" t="s">
        <v>154</v>
      </c>
      <c r="F211" s="29" t="s">
        <v>116</v>
      </c>
      <c r="G211" s="112" t="s">
        <v>922</v>
      </c>
      <c r="H211" s="27" t="s">
        <v>923</v>
      </c>
      <c r="I211" s="18" t="s">
        <v>49</v>
      </c>
      <c r="J211" s="18" t="s">
        <v>924</v>
      </c>
      <c r="K211" s="45">
        <v>45017</v>
      </c>
      <c r="L211" s="59">
        <v>45261</v>
      </c>
      <c r="M211" s="54" t="s">
        <v>925</v>
      </c>
      <c r="N211" s="18" t="s">
        <v>926</v>
      </c>
      <c r="O211" s="18">
        <v>20</v>
      </c>
      <c r="P211" s="18">
        <v>20</v>
      </c>
      <c r="Q211" s="18">
        <v>0</v>
      </c>
      <c r="R211" s="48">
        <v>1</v>
      </c>
      <c r="S211" s="48">
        <v>345</v>
      </c>
      <c r="T211" s="48">
        <v>1210</v>
      </c>
      <c r="U211" s="48">
        <v>1</v>
      </c>
      <c r="V211" s="48">
        <v>98</v>
      </c>
      <c r="W211" s="48">
        <v>232</v>
      </c>
      <c r="X211" s="18" t="s">
        <v>927</v>
      </c>
      <c r="Y211" s="18" t="s">
        <v>927</v>
      </c>
      <c r="Z211" s="48"/>
    </row>
    <row r="212" s="3" customFormat="1" ht="94" customHeight="1" spans="1:26">
      <c r="A212" s="26"/>
      <c r="B212" s="18">
        <f t="shared" si="20"/>
        <v>208</v>
      </c>
      <c r="C212" s="29" t="s">
        <v>67</v>
      </c>
      <c r="D212" s="29" t="s">
        <v>153</v>
      </c>
      <c r="E212" s="29" t="s">
        <v>154</v>
      </c>
      <c r="F212" s="29" t="s">
        <v>93</v>
      </c>
      <c r="G212" s="112" t="s">
        <v>928</v>
      </c>
      <c r="H212" s="27" t="s">
        <v>929</v>
      </c>
      <c r="I212" s="18" t="s">
        <v>49</v>
      </c>
      <c r="J212" s="18" t="s">
        <v>930</v>
      </c>
      <c r="K212" s="45">
        <v>45017</v>
      </c>
      <c r="L212" s="59">
        <v>45261</v>
      </c>
      <c r="M212" s="18" t="s">
        <v>919</v>
      </c>
      <c r="N212" s="18" t="s">
        <v>931</v>
      </c>
      <c r="O212" s="18">
        <v>20</v>
      </c>
      <c r="P212" s="18">
        <v>20</v>
      </c>
      <c r="Q212" s="18">
        <v>0</v>
      </c>
      <c r="R212" s="48">
        <v>1</v>
      </c>
      <c r="S212" s="48">
        <v>300</v>
      </c>
      <c r="T212" s="48">
        <v>1050</v>
      </c>
      <c r="U212" s="48">
        <v>1</v>
      </c>
      <c r="V212" s="48">
        <v>76</v>
      </c>
      <c r="W212" s="48">
        <v>268</v>
      </c>
      <c r="X212" s="18" t="s">
        <v>932</v>
      </c>
      <c r="Y212" s="18" t="s">
        <v>932</v>
      </c>
      <c r="Z212" s="48"/>
    </row>
    <row r="213" s="3" customFormat="1" ht="94" customHeight="1" spans="1:26">
      <c r="A213" s="26"/>
      <c r="B213" s="18">
        <f t="shared" si="20"/>
        <v>209</v>
      </c>
      <c r="C213" s="29" t="s">
        <v>67</v>
      </c>
      <c r="D213" s="29" t="s">
        <v>153</v>
      </c>
      <c r="E213" s="29" t="s">
        <v>154</v>
      </c>
      <c r="F213" s="29" t="s">
        <v>93</v>
      </c>
      <c r="G213" s="112" t="s">
        <v>933</v>
      </c>
      <c r="H213" s="27" t="s">
        <v>934</v>
      </c>
      <c r="I213" s="18" t="s">
        <v>49</v>
      </c>
      <c r="J213" s="18" t="s">
        <v>935</v>
      </c>
      <c r="K213" s="45">
        <v>45017</v>
      </c>
      <c r="L213" s="59">
        <v>45261</v>
      </c>
      <c r="M213" s="18" t="s">
        <v>919</v>
      </c>
      <c r="N213" s="18" t="s">
        <v>936</v>
      </c>
      <c r="O213" s="18">
        <v>10</v>
      </c>
      <c r="P213" s="18">
        <v>10</v>
      </c>
      <c r="Q213" s="18">
        <v>0</v>
      </c>
      <c r="R213" s="48">
        <v>1</v>
      </c>
      <c r="S213" s="48">
        <v>331</v>
      </c>
      <c r="T213" s="48">
        <v>1160</v>
      </c>
      <c r="U213" s="48">
        <v>1</v>
      </c>
      <c r="V213" s="48">
        <v>79</v>
      </c>
      <c r="W213" s="48">
        <v>227</v>
      </c>
      <c r="X213" s="18" t="s">
        <v>927</v>
      </c>
      <c r="Y213" s="18" t="s">
        <v>927</v>
      </c>
      <c r="Z213" s="48"/>
    </row>
    <row r="214" s="3" customFormat="1" ht="103" customHeight="1" spans="1:26">
      <c r="A214" s="26"/>
      <c r="B214" s="18">
        <f t="shared" si="20"/>
        <v>210</v>
      </c>
      <c r="C214" s="29" t="s">
        <v>33</v>
      </c>
      <c r="D214" s="29" t="s">
        <v>34</v>
      </c>
      <c r="E214" s="29" t="s">
        <v>806</v>
      </c>
      <c r="F214" s="29" t="s">
        <v>90</v>
      </c>
      <c r="G214" s="112" t="s">
        <v>215</v>
      </c>
      <c r="H214" s="27" t="s">
        <v>937</v>
      </c>
      <c r="I214" s="18" t="s">
        <v>49</v>
      </c>
      <c r="J214" s="18" t="s">
        <v>938</v>
      </c>
      <c r="K214" s="45">
        <v>45017</v>
      </c>
      <c r="L214" s="59">
        <v>45261</v>
      </c>
      <c r="M214" s="18" t="s">
        <v>939</v>
      </c>
      <c r="N214" s="18" t="s">
        <v>940</v>
      </c>
      <c r="O214" s="18">
        <v>50</v>
      </c>
      <c r="P214" s="18">
        <v>50</v>
      </c>
      <c r="Q214" s="18">
        <v>0</v>
      </c>
      <c r="R214" s="48">
        <v>1</v>
      </c>
      <c r="S214" s="48">
        <v>645</v>
      </c>
      <c r="T214" s="48">
        <v>2260</v>
      </c>
      <c r="U214" s="48">
        <v>1</v>
      </c>
      <c r="V214" s="48">
        <v>102</v>
      </c>
      <c r="W214" s="48">
        <v>380</v>
      </c>
      <c r="X214" s="130" t="s">
        <v>810</v>
      </c>
      <c r="Y214" s="130" t="s">
        <v>810</v>
      </c>
      <c r="Z214" s="48"/>
    </row>
    <row r="215" s="3" customFormat="1" ht="103" customHeight="1" spans="1:26">
      <c r="A215" s="26" t="s">
        <v>753</v>
      </c>
      <c r="B215" s="18">
        <f t="shared" si="20"/>
        <v>211</v>
      </c>
      <c r="C215" s="35" t="s">
        <v>67</v>
      </c>
      <c r="D215" s="35" t="s">
        <v>153</v>
      </c>
      <c r="E215" s="35" t="s">
        <v>154</v>
      </c>
      <c r="F215" s="35" t="s">
        <v>941</v>
      </c>
      <c r="G215" s="35" t="s">
        <v>942</v>
      </c>
      <c r="H215" s="36" t="s">
        <v>943</v>
      </c>
      <c r="I215" s="35" t="s">
        <v>944</v>
      </c>
      <c r="J215" s="35" t="s">
        <v>942</v>
      </c>
      <c r="K215" s="35">
        <v>2023.07</v>
      </c>
      <c r="L215" s="35">
        <v>2023.12</v>
      </c>
      <c r="M215" s="35" t="s">
        <v>945</v>
      </c>
      <c r="N215" s="29" t="s">
        <v>946</v>
      </c>
      <c r="O215" s="71">
        <v>30</v>
      </c>
      <c r="P215" s="71">
        <v>30</v>
      </c>
      <c r="Q215" s="18">
        <v>0</v>
      </c>
      <c r="R215" s="58">
        <v>1</v>
      </c>
      <c r="S215" s="58">
        <v>660</v>
      </c>
      <c r="T215" s="58">
        <v>1640</v>
      </c>
      <c r="U215" s="58">
        <v>1</v>
      </c>
      <c r="V215" s="58">
        <v>65</v>
      </c>
      <c r="W215" s="58">
        <v>260</v>
      </c>
      <c r="X215" s="35" t="s">
        <v>947</v>
      </c>
      <c r="Y215" s="58"/>
      <c r="Z215" s="58"/>
    </row>
    <row r="216" s="3" customFormat="1" ht="103" customHeight="1" spans="1:26">
      <c r="A216" s="26" t="s">
        <v>753</v>
      </c>
      <c r="B216" s="18">
        <f t="shared" si="20"/>
        <v>212</v>
      </c>
      <c r="C216" s="35" t="s">
        <v>67</v>
      </c>
      <c r="D216" s="35" t="s">
        <v>153</v>
      </c>
      <c r="E216" s="35" t="s">
        <v>154</v>
      </c>
      <c r="F216" s="35" t="s">
        <v>941</v>
      </c>
      <c r="G216" s="35" t="s">
        <v>942</v>
      </c>
      <c r="H216" s="36" t="s">
        <v>948</v>
      </c>
      <c r="I216" s="35" t="s">
        <v>944</v>
      </c>
      <c r="J216" s="35" t="s">
        <v>942</v>
      </c>
      <c r="K216" s="57">
        <v>2023.1</v>
      </c>
      <c r="L216" s="35">
        <v>2023.12</v>
      </c>
      <c r="M216" s="35" t="s">
        <v>945</v>
      </c>
      <c r="N216" s="29" t="s">
        <v>949</v>
      </c>
      <c r="O216" s="71">
        <v>48</v>
      </c>
      <c r="P216" s="71">
        <v>48</v>
      </c>
      <c r="Q216" s="18">
        <v>0</v>
      </c>
      <c r="R216" s="58">
        <v>1</v>
      </c>
      <c r="S216" s="58">
        <v>660</v>
      </c>
      <c r="T216" s="58">
        <v>1640</v>
      </c>
      <c r="U216" s="58">
        <v>1</v>
      </c>
      <c r="V216" s="58">
        <v>65</v>
      </c>
      <c r="W216" s="58">
        <v>280</v>
      </c>
      <c r="X216" s="35" t="s">
        <v>947</v>
      </c>
      <c r="Y216" s="58"/>
      <c r="Z216" s="58"/>
    </row>
    <row r="217" s="3" customFormat="1" ht="103" customHeight="1" spans="1:26">
      <c r="A217" s="26" t="s">
        <v>753</v>
      </c>
      <c r="B217" s="18">
        <f t="shared" si="20"/>
        <v>213</v>
      </c>
      <c r="C217" s="35" t="s">
        <v>67</v>
      </c>
      <c r="D217" s="35" t="s">
        <v>153</v>
      </c>
      <c r="E217" s="35" t="s">
        <v>154</v>
      </c>
      <c r="F217" s="35" t="s">
        <v>90</v>
      </c>
      <c r="G217" s="35" t="s">
        <v>950</v>
      </c>
      <c r="H217" s="36" t="s">
        <v>951</v>
      </c>
      <c r="I217" s="35" t="s">
        <v>944</v>
      </c>
      <c r="J217" s="35" t="s">
        <v>950</v>
      </c>
      <c r="K217" s="35">
        <v>2023.04</v>
      </c>
      <c r="L217" s="57">
        <v>2023.1</v>
      </c>
      <c r="M217" s="35" t="s">
        <v>945</v>
      </c>
      <c r="N217" s="29" t="s">
        <v>952</v>
      </c>
      <c r="O217" s="71">
        <v>5</v>
      </c>
      <c r="P217" s="71">
        <v>5</v>
      </c>
      <c r="Q217" s="18">
        <v>0</v>
      </c>
      <c r="R217" s="58">
        <v>1</v>
      </c>
      <c r="S217" s="58">
        <v>350</v>
      </c>
      <c r="T217" s="58">
        <v>1400</v>
      </c>
      <c r="U217" s="58">
        <v>1</v>
      </c>
      <c r="V217" s="58">
        <v>76</v>
      </c>
      <c r="W217" s="58">
        <v>320</v>
      </c>
      <c r="X217" s="35" t="s">
        <v>953</v>
      </c>
      <c r="Y217" s="58"/>
      <c r="Z217" s="58"/>
    </row>
    <row r="218" s="3" customFormat="1" ht="103" customHeight="1" spans="1:26">
      <c r="A218" s="26" t="s">
        <v>753</v>
      </c>
      <c r="B218" s="18">
        <f t="shared" si="20"/>
        <v>214</v>
      </c>
      <c r="C218" s="35" t="s">
        <v>67</v>
      </c>
      <c r="D218" s="35" t="s">
        <v>153</v>
      </c>
      <c r="E218" s="35" t="s">
        <v>154</v>
      </c>
      <c r="F218" s="35" t="s">
        <v>941</v>
      </c>
      <c r="G218" s="35" t="s">
        <v>954</v>
      </c>
      <c r="H218" s="36" t="s">
        <v>955</v>
      </c>
      <c r="I218" s="35" t="s">
        <v>944</v>
      </c>
      <c r="J218" s="35" t="str">
        <f>'[1]附件3-2'!$G$12</f>
        <v>城南村、资南村、东山村</v>
      </c>
      <c r="K218" s="135">
        <v>2023.09</v>
      </c>
      <c r="L218" s="35">
        <v>2023.12</v>
      </c>
      <c r="M218" s="35" t="s">
        <v>945</v>
      </c>
      <c r="N218" s="29" t="s">
        <v>956</v>
      </c>
      <c r="O218" s="71">
        <v>41</v>
      </c>
      <c r="P218" s="71">
        <v>41</v>
      </c>
      <c r="Q218" s="18">
        <v>0</v>
      </c>
      <c r="R218" s="58">
        <v>3</v>
      </c>
      <c r="S218" s="58">
        <v>1062</v>
      </c>
      <c r="T218" s="58">
        <v>4248</v>
      </c>
      <c r="U218" s="58">
        <v>3</v>
      </c>
      <c r="V218" s="58">
        <v>240</v>
      </c>
      <c r="W218" s="58">
        <v>470</v>
      </c>
      <c r="X218" s="35" t="s">
        <v>957</v>
      </c>
      <c r="Y218" s="58"/>
      <c r="Z218" s="58"/>
    </row>
    <row r="219" s="3" customFormat="1" ht="103" customHeight="1" spans="1:26">
      <c r="A219" s="26" t="s">
        <v>753</v>
      </c>
      <c r="B219" s="18">
        <f t="shared" ref="B219:B228" si="21">ROW()-4</f>
        <v>215</v>
      </c>
      <c r="C219" s="35" t="s">
        <v>67</v>
      </c>
      <c r="D219" s="35" t="s">
        <v>153</v>
      </c>
      <c r="E219" s="35" t="s">
        <v>154</v>
      </c>
      <c r="F219" s="35" t="s">
        <v>90</v>
      </c>
      <c r="G219" s="35" t="s">
        <v>958</v>
      </c>
      <c r="H219" s="36" t="s">
        <v>959</v>
      </c>
      <c r="I219" s="35" t="s">
        <v>944</v>
      </c>
      <c r="J219" s="35" t="str">
        <f>'[1]附件3-2'!$G$14</f>
        <v>清水村、周塘村</v>
      </c>
      <c r="K219" s="35">
        <v>2023.05</v>
      </c>
      <c r="L219" s="35">
        <v>2023.12</v>
      </c>
      <c r="M219" s="35" t="s">
        <v>945</v>
      </c>
      <c r="N219" s="29" t="s">
        <v>960</v>
      </c>
      <c r="O219" s="71">
        <v>56.5</v>
      </c>
      <c r="P219" s="71">
        <v>56.5</v>
      </c>
      <c r="Q219" s="18">
        <v>0</v>
      </c>
      <c r="R219" s="58">
        <v>2</v>
      </c>
      <c r="S219" s="58">
        <v>780</v>
      </c>
      <c r="T219" s="58">
        <v>3120</v>
      </c>
      <c r="U219" s="58">
        <v>2</v>
      </c>
      <c r="V219" s="58">
        <v>130</v>
      </c>
      <c r="W219" s="58">
        <v>412</v>
      </c>
      <c r="X219" s="35" t="s">
        <v>961</v>
      </c>
      <c r="Y219" s="58"/>
      <c r="Z219" s="58"/>
    </row>
    <row r="220" s="3" customFormat="1" ht="103" customHeight="1" spans="1:26">
      <c r="A220" s="26" t="s">
        <v>753</v>
      </c>
      <c r="B220" s="18">
        <f t="shared" si="21"/>
        <v>216</v>
      </c>
      <c r="C220" s="35" t="s">
        <v>67</v>
      </c>
      <c r="D220" s="35" t="s">
        <v>153</v>
      </c>
      <c r="E220" s="35" t="s">
        <v>154</v>
      </c>
      <c r="F220" s="29" t="s">
        <v>82</v>
      </c>
      <c r="G220" s="48" t="s">
        <v>962</v>
      </c>
      <c r="H220" s="131" t="s">
        <v>963</v>
      </c>
      <c r="I220" s="35" t="s">
        <v>944</v>
      </c>
      <c r="J220" s="29" t="s">
        <v>964</v>
      </c>
      <c r="K220" s="35">
        <v>2023.04</v>
      </c>
      <c r="L220" s="35">
        <v>2023.12</v>
      </c>
      <c r="M220" s="35" t="s">
        <v>160</v>
      </c>
      <c r="N220" s="35" t="s">
        <v>965</v>
      </c>
      <c r="O220" s="79">
        <f>0.75*40</f>
        <v>30</v>
      </c>
      <c r="P220" s="79">
        <f>0.75*40</f>
        <v>30</v>
      </c>
      <c r="Q220" s="18">
        <v>0</v>
      </c>
      <c r="R220" s="58">
        <v>1</v>
      </c>
      <c r="S220" s="58">
        <v>668</v>
      </c>
      <c r="T220" s="58">
        <v>2171</v>
      </c>
      <c r="U220" s="58">
        <v>1</v>
      </c>
      <c r="V220" s="58">
        <v>79</v>
      </c>
      <c r="W220" s="58">
        <v>288</v>
      </c>
      <c r="X220" s="35" t="s">
        <v>966</v>
      </c>
      <c r="Y220" s="58"/>
      <c r="Z220" s="58"/>
    </row>
    <row r="221" s="3" customFormat="1" ht="103" customHeight="1" spans="1:26">
      <c r="A221" s="26" t="s">
        <v>753</v>
      </c>
      <c r="B221" s="18">
        <f t="shared" si="21"/>
        <v>217</v>
      </c>
      <c r="C221" s="35" t="s">
        <v>67</v>
      </c>
      <c r="D221" s="35" t="s">
        <v>153</v>
      </c>
      <c r="E221" s="35" t="s">
        <v>154</v>
      </c>
      <c r="F221" s="29" t="s">
        <v>82</v>
      </c>
      <c r="G221" s="48" t="s">
        <v>967</v>
      </c>
      <c r="H221" s="131" t="s">
        <v>968</v>
      </c>
      <c r="I221" s="35" t="s">
        <v>944</v>
      </c>
      <c r="J221" s="29" t="s">
        <v>964</v>
      </c>
      <c r="K221" s="35">
        <v>2023.04</v>
      </c>
      <c r="L221" s="35">
        <v>2023.12</v>
      </c>
      <c r="M221" s="35" t="s">
        <v>160</v>
      </c>
      <c r="N221" s="35" t="s">
        <v>965</v>
      </c>
      <c r="O221" s="79">
        <f>0.39*40</f>
        <v>15.6</v>
      </c>
      <c r="P221" s="79">
        <f>0.39*40</f>
        <v>15.6</v>
      </c>
      <c r="Q221" s="18">
        <v>0</v>
      </c>
      <c r="R221" s="58">
        <v>1</v>
      </c>
      <c r="S221" s="58">
        <v>325</v>
      </c>
      <c r="T221" s="58">
        <v>1320</v>
      </c>
      <c r="U221" s="58">
        <v>0</v>
      </c>
      <c r="V221" s="58">
        <v>10</v>
      </c>
      <c r="W221" s="58">
        <v>50</v>
      </c>
      <c r="X221" s="35" t="s">
        <v>966</v>
      </c>
      <c r="Y221" s="111"/>
      <c r="Z221" s="111"/>
    </row>
    <row r="222" s="3" customFormat="1" ht="103" customHeight="1" spans="1:26">
      <c r="A222" s="26" t="s">
        <v>753</v>
      </c>
      <c r="B222" s="18">
        <f t="shared" si="21"/>
        <v>218</v>
      </c>
      <c r="C222" s="35" t="s">
        <v>67</v>
      </c>
      <c r="D222" s="35" t="s">
        <v>153</v>
      </c>
      <c r="E222" s="35" t="s">
        <v>154</v>
      </c>
      <c r="F222" s="29" t="s">
        <v>82</v>
      </c>
      <c r="G222" s="48" t="s">
        <v>969</v>
      </c>
      <c r="H222" s="131" t="s">
        <v>970</v>
      </c>
      <c r="I222" s="35" t="s">
        <v>944</v>
      </c>
      <c r="J222" s="29" t="s">
        <v>964</v>
      </c>
      <c r="K222" s="35">
        <v>2023.04</v>
      </c>
      <c r="L222" s="35">
        <v>2023.12</v>
      </c>
      <c r="M222" s="35" t="s">
        <v>160</v>
      </c>
      <c r="N222" s="35" t="s">
        <v>965</v>
      </c>
      <c r="O222" s="79">
        <f>0.66*40</f>
        <v>26.4</v>
      </c>
      <c r="P222" s="79">
        <f>0.66*40</f>
        <v>26.4</v>
      </c>
      <c r="Q222" s="18">
        <v>0</v>
      </c>
      <c r="R222" s="144">
        <v>1</v>
      </c>
      <c r="S222" s="144">
        <v>76</v>
      </c>
      <c r="T222" s="144">
        <v>287</v>
      </c>
      <c r="U222" s="144">
        <v>1</v>
      </c>
      <c r="V222" s="144">
        <v>22</v>
      </c>
      <c r="W222" s="144">
        <v>79</v>
      </c>
      <c r="X222" s="35" t="s">
        <v>966</v>
      </c>
      <c r="Y222" s="111"/>
      <c r="Z222" s="111"/>
    </row>
    <row r="223" s="3" customFormat="1" ht="103" customHeight="1" spans="1:26">
      <c r="A223" s="26" t="s">
        <v>753</v>
      </c>
      <c r="B223" s="18">
        <f t="shared" si="21"/>
        <v>219</v>
      </c>
      <c r="C223" s="35" t="s">
        <v>67</v>
      </c>
      <c r="D223" s="35" t="s">
        <v>153</v>
      </c>
      <c r="E223" s="35" t="s">
        <v>154</v>
      </c>
      <c r="F223" s="29" t="s">
        <v>93</v>
      </c>
      <c r="G223" s="29" t="s">
        <v>971</v>
      </c>
      <c r="H223" s="131" t="s">
        <v>972</v>
      </c>
      <c r="I223" s="35" t="s">
        <v>944</v>
      </c>
      <c r="J223" s="29" t="s">
        <v>973</v>
      </c>
      <c r="K223" s="35">
        <v>2023.04</v>
      </c>
      <c r="L223" s="35">
        <v>2023.12</v>
      </c>
      <c r="M223" s="35" t="s">
        <v>160</v>
      </c>
      <c r="N223" s="35" t="s">
        <v>965</v>
      </c>
      <c r="O223" s="79">
        <f>0.645*40</f>
        <v>25.8</v>
      </c>
      <c r="P223" s="79">
        <f>0.645*40</f>
        <v>25.8</v>
      </c>
      <c r="Q223" s="18">
        <v>0</v>
      </c>
      <c r="R223" s="35">
        <v>1</v>
      </c>
      <c r="S223" s="35">
        <v>1050</v>
      </c>
      <c r="T223" s="35">
        <v>4080</v>
      </c>
      <c r="U223" s="35">
        <v>1</v>
      </c>
      <c r="V223" s="35">
        <v>97</v>
      </c>
      <c r="W223" s="35">
        <v>502</v>
      </c>
      <c r="X223" s="35" t="s">
        <v>966</v>
      </c>
      <c r="Y223" s="111"/>
      <c r="Z223" s="111"/>
    </row>
    <row r="224" s="3" customFormat="1" ht="103" customHeight="1" spans="1:26">
      <c r="A224" s="26" t="s">
        <v>753</v>
      </c>
      <c r="B224" s="18">
        <f t="shared" si="21"/>
        <v>220</v>
      </c>
      <c r="C224" s="35" t="s">
        <v>67</v>
      </c>
      <c r="D224" s="35" t="s">
        <v>153</v>
      </c>
      <c r="E224" s="35" t="s">
        <v>154</v>
      </c>
      <c r="F224" s="29" t="s">
        <v>93</v>
      </c>
      <c r="G224" s="29" t="s">
        <v>971</v>
      </c>
      <c r="H224" s="131" t="s">
        <v>974</v>
      </c>
      <c r="I224" s="35" t="s">
        <v>944</v>
      </c>
      <c r="J224" s="29" t="s">
        <v>973</v>
      </c>
      <c r="K224" s="35">
        <v>2023.04</v>
      </c>
      <c r="L224" s="35">
        <v>2023.12</v>
      </c>
      <c r="M224" s="35" t="s">
        <v>160</v>
      </c>
      <c r="N224" s="35" t="s">
        <v>965</v>
      </c>
      <c r="O224" s="79">
        <f>0.455*40</f>
        <v>18.2</v>
      </c>
      <c r="P224" s="79">
        <f>0.455*40</f>
        <v>18.2</v>
      </c>
      <c r="Q224" s="18">
        <v>0</v>
      </c>
      <c r="R224" s="35">
        <v>1</v>
      </c>
      <c r="S224" s="35">
        <v>1050</v>
      </c>
      <c r="T224" s="35">
        <v>4080</v>
      </c>
      <c r="U224" s="35">
        <v>1</v>
      </c>
      <c r="V224" s="35">
        <v>97</v>
      </c>
      <c r="W224" s="35">
        <v>502</v>
      </c>
      <c r="X224" s="35" t="s">
        <v>966</v>
      </c>
      <c r="Y224" s="111"/>
      <c r="Z224" s="111"/>
    </row>
    <row r="225" s="3" customFormat="1" ht="103" customHeight="1" spans="1:26">
      <c r="A225" s="26" t="s">
        <v>753</v>
      </c>
      <c r="B225" s="18">
        <f t="shared" si="21"/>
        <v>221</v>
      </c>
      <c r="C225" s="35" t="s">
        <v>67</v>
      </c>
      <c r="D225" s="35" t="s">
        <v>153</v>
      </c>
      <c r="E225" s="35" t="s">
        <v>154</v>
      </c>
      <c r="F225" s="29" t="s">
        <v>93</v>
      </c>
      <c r="G225" s="29" t="s">
        <v>971</v>
      </c>
      <c r="H225" s="131" t="s">
        <v>975</v>
      </c>
      <c r="I225" s="35" t="s">
        <v>944</v>
      </c>
      <c r="J225" s="29" t="s">
        <v>973</v>
      </c>
      <c r="K225" s="35">
        <v>2023.04</v>
      </c>
      <c r="L225" s="35">
        <v>2023.12</v>
      </c>
      <c r="M225" s="35" t="s">
        <v>160</v>
      </c>
      <c r="N225" s="35" t="s">
        <v>965</v>
      </c>
      <c r="O225" s="79">
        <f>1*3</f>
        <v>3</v>
      </c>
      <c r="P225" s="79">
        <f>1*3</f>
        <v>3</v>
      </c>
      <c r="Q225" s="18">
        <v>0</v>
      </c>
      <c r="R225" s="35">
        <v>2</v>
      </c>
      <c r="S225" s="35">
        <v>1730</v>
      </c>
      <c r="T225" s="35">
        <v>6472</v>
      </c>
      <c r="U225" s="35">
        <v>2</v>
      </c>
      <c r="V225" s="35">
        <v>183</v>
      </c>
      <c r="W225" s="35">
        <v>280</v>
      </c>
      <c r="X225" s="35" t="s">
        <v>966</v>
      </c>
      <c r="Y225" s="111"/>
      <c r="Z225" s="111"/>
    </row>
    <row r="226" s="3" customFormat="1" ht="103" customHeight="1" spans="1:26">
      <c r="A226" s="26" t="s">
        <v>753</v>
      </c>
      <c r="B226" s="18">
        <f t="shared" si="21"/>
        <v>222</v>
      </c>
      <c r="C226" s="35" t="s">
        <v>67</v>
      </c>
      <c r="D226" s="35" t="s">
        <v>153</v>
      </c>
      <c r="E226" s="35" t="s">
        <v>154</v>
      </c>
      <c r="F226" s="29" t="s">
        <v>93</v>
      </c>
      <c r="G226" s="29" t="s">
        <v>976</v>
      </c>
      <c r="H226" s="131" t="s">
        <v>977</v>
      </c>
      <c r="I226" s="35" t="s">
        <v>944</v>
      </c>
      <c r="J226" s="29" t="s">
        <v>973</v>
      </c>
      <c r="K226" s="35">
        <v>2023.04</v>
      </c>
      <c r="L226" s="35">
        <v>2023.12</v>
      </c>
      <c r="M226" s="35" t="s">
        <v>160</v>
      </c>
      <c r="N226" s="35" t="s">
        <v>965</v>
      </c>
      <c r="O226" s="79">
        <f>2*3</f>
        <v>6</v>
      </c>
      <c r="P226" s="79">
        <f>2*3</f>
        <v>6</v>
      </c>
      <c r="Q226" s="18">
        <v>0</v>
      </c>
      <c r="R226" s="35">
        <v>1</v>
      </c>
      <c r="S226" s="35">
        <v>670</v>
      </c>
      <c r="T226" s="35">
        <v>3939</v>
      </c>
      <c r="U226" s="35">
        <v>1</v>
      </c>
      <c r="V226" s="35">
        <v>58</v>
      </c>
      <c r="W226" s="35">
        <v>252</v>
      </c>
      <c r="X226" s="35" t="s">
        <v>966</v>
      </c>
      <c r="Y226" s="111"/>
      <c r="Z226" s="111"/>
    </row>
    <row r="227" s="3" customFormat="1" ht="103" customHeight="1" spans="1:26">
      <c r="A227" s="26" t="s">
        <v>753</v>
      </c>
      <c r="B227" s="18">
        <f t="shared" si="21"/>
        <v>223</v>
      </c>
      <c r="C227" s="35" t="s">
        <v>67</v>
      </c>
      <c r="D227" s="35" t="s">
        <v>153</v>
      </c>
      <c r="E227" s="35" t="s">
        <v>154</v>
      </c>
      <c r="F227" s="29" t="s">
        <v>36</v>
      </c>
      <c r="G227" s="48" t="s">
        <v>978</v>
      </c>
      <c r="H227" s="131" t="s">
        <v>979</v>
      </c>
      <c r="I227" s="35" t="s">
        <v>944</v>
      </c>
      <c r="J227" s="29" t="s">
        <v>973</v>
      </c>
      <c r="K227" s="35">
        <v>2023.04</v>
      </c>
      <c r="L227" s="35">
        <v>2023.12</v>
      </c>
      <c r="M227" s="35" t="s">
        <v>160</v>
      </c>
      <c r="N227" s="35" t="s">
        <v>965</v>
      </c>
      <c r="O227" s="79">
        <f>2.5*3</f>
        <v>7.5</v>
      </c>
      <c r="P227" s="79">
        <f>2.5*3</f>
        <v>7.5</v>
      </c>
      <c r="Q227" s="18">
        <v>0</v>
      </c>
      <c r="R227" s="58">
        <v>2</v>
      </c>
      <c r="S227" s="58">
        <v>1386</v>
      </c>
      <c r="T227" s="58">
        <v>5177</v>
      </c>
      <c r="U227" s="58">
        <v>2</v>
      </c>
      <c r="V227" s="58">
        <v>221</v>
      </c>
      <c r="W227" s="58">
        <v>805</v>
      </c>
      <c r="X227" s="35" t="s">
        <v>966</v>
      </c>
      <c r="Y227" s="111"/>
      <c r="Z227" s="111"/>
    </row>
    <row r="228" s="3" customFormat="1" ht="103" customHeight="1" spans="1:26">
      <c r="A228" s="26" t="s">
        <v>753</v>
      </c>
      <c r="B228" s="18">
        <f t="shared" si="21"/>
        <v>224</v>
      </c>
      <c r="C228" s="35" t="s">
        <v>67</v>
      </c>
      <c r="D228" s="35" t="s">
        <v>153</v>
      </c>
      <c r="E228" s="35" t="s">
        <v>154</v>
      </c>
      <c r="F228" s="29" t="s">
        <v>36</v>
      </c>
      <c r="G228" s="48" t="s">
        <v>37</v>
      </c>
      <c r="H228" s="131" t="s">
        <v>980</v>
      </c>
      <c r="I228" s="35" t="s">
        <v>944</v>
      </c>
      <c r="J228" s="29" t="s">
        <v>973</v>
      </c>
      <c r="K228" s="35">
        <v>2023.04</v>
      </c>
      <c r="L228" s="35">
        <v>2023.12</v>
      </c>
      <c r="M228" s="35" t="s">
        <v>160</v>
      </c>
      <c r="N228" s="35" t="s">
        <v>965</v>
      </c>
      <c r="O228" s="79">
        <f>0.2*40</f>
        <v>8</v>
      </c>
      <c r="P228" s="79">
        <f>0.2*40</f>
        <v>8</v>
      </c>
      <c r="Q228" s="18">
        <v>0</v>
      </c>
      <c r="R228" s="58">
        <v>2</v>
      </c>
      <c r="S228" s="58">
        <v>1778</v>
      </c>
      <c r="T228" s="58">
        <v>4800</v>
      </c>
      <c r="U228" s="58">
        <v>2</v>
      </c>
      <c r="V228" s="58">
        <v>293</v>
      </c>
      <c r="W228" s="58">
        <v>260</v>
      </c>
      <c r="X228" s="35" t="s">
        <v>966</v>
      </c>
      <c r="Y228" s="111"/>
      <c r="Z228" s="111"/>
    </row>
    <row r="229" s="3" customFormat="1" ht="103" customHeight="1" spans="1:26">
      <c r="A229" s="26" t="s">
        <v>753</v>
      </c>
      <c r="B229" s="18">
        <f t="shared" ref="B229:B238" si="22">ROW()-4</f>
        <v>225</v>
      </c>
      <c r="C229" s="35" t="s">
        <v>67</v>
      </c>
      <c r="D229" s="35" t="s">
        <v>153</v>
      </c>
      <c r="E229" s="35" t="s">
        <v>154</v>
      </c>
      <c r="F229" s="29" t="s">
        <v>82</v>
      </c>
      <c r="G229" s="29" t="s">
        <v>462</v>
      </c>
      <c r="H229" s="131" t="s">
        <v>981</v>
      </c>
      <c r="I229" s="35" t="s">
        <v>944</v>
      </c>
      <c r="J229" s="29" t="s">
        <v>982</v>
      </c>
      <c r="K229" s="35">
        <v>2023.04</v>
      </c>
      <c r="L229" s="35">
        <v>2023.12</v>
      </c>
      <c r="M229" s="35" t="s">
        <v>160</v>
      </c>
      <c r="N229" s="35" t="s">
        <v>965</v>
      </c>
      <c r="O229" s="79">
        <f>2*3</f>
        <v>6</v>
      </c>
      <c r="P229" s="79">
        <f>2*3</f>
        <v>6</v>
      </c>
      <c r="Q229" s="18">
        <v>0</v>
      </c>
      <c r="R229" s="58">
        <v>3</v>
      </c>
      <c r="S229" s="58">
        <v>3150</v>
      </c>
      <c r="T229" s="58">
        <v>3600</v>
      </c>
      <c r="U229" s="58">
        <v>3</v>
      </c>
      <c r="V229" s="58">
        <v>485</v>
      </c>
      <c r="W229" s="58">
        <v>220</v>
      </c>
      <c r="X229" s="35" t="s">
        <v>966</v>
      </c>
      <c r="Y229" s="111"/>
      <c r="Z229" s="111"/>
    </row>
    <row r="230" s="3" customFormat="1" ht="103" customHeight="1" spans="1:26">
      <c r="A230" s="26" t="s">
        <v>753</v>
      </c>
      <c r="B230" s="18">
        <f t="shared" si="22"/>
        <v>226</v>
      </c>
      <c r="C230" s="35" t="s">
        <v>67</v>
      </c>
      <c r="D230" s="35" t="s">
        <v>153</v>
      </c>
      <c r="E230" s="35" t="s">
        <v>154</v>
      </c>
      <c r="F230" s="29" t="s">
        <v>82</v>
      </c>
      <c r="G230" s="29" t="s">
        <v>462</v>
      </c>
      <c r="H230" s="131" t="s">
        <v>983</v>
      </c>
      <c r="I230" s="35" t="s">
        <v>944</v>
      </c>
      <c r="J230" s="29" t="s">
        <v>982</v>
      </c>
      <c r="K230" s="35">
        <v>2023.04</v>
      </c>
      <c r="L230" s="35">
        <v>2023.12</v>
      </c>
      <c r="M230" s="35" t="s">
        <v>160</v>
      </c>
      <c r="N230" s="35" t="s">
        <v>965</v>
      </c>
      <c r="O230" s="79">
        <f>0.1*40</f>
        <v>4</v>
      </c>
      <c r="P230" s="79">
        <f>0.1*40</f>
        <v>4</v>
      </c>
      <c r="Q230" s="18">
        <v>0</v>
      </c>
      <c r="R230" s="58">
        <v>1</v>
      </c>
      <c r="S230" s="58">
        <v>1465</v>
      </c>
      <c r="T230" s="58">
        <v>2600</v>
      </c>
      <c r="U230" s="58">
        <v>1</v>
      </c>
      <c r="V230" s="58">
        <v>234</v>
      </c>
      <c r="W230" s="58">
        <v>322</v>
      </c>
      <c r="X230" s="35" t="s">
        <v>966</v>
      </c>
      <c r="Y230" s="111"/>
      <c r="Z230" s="111"/>
    </row>
    <row r="231" s="3" customFormat="1" ht="126" customHeight="1" spans="1:26">
      <c r="A231" s="26" t="s">
        <v>73</v>
      </c>
      <c r="B231" s="18">
        <f t="shared" si="22"/>
        <v>227</v>
      </c>
      <c r="C231" s="29" t="s">
        <v>33</v>
      </c>
      <c r="D231" s="29" t="s">
        <v>34</v>
      </c>
      <c r="E231" s="29" t="s">
        <v>984</v>
      </c>
      <c r="F231" s="29" t="s">
        <v>90</v>
      </c>
      <c r="G231" s="112" t="s">
        <v>985</v>
      </c>
      <c r="H231" s="27" t="s">
        <v>986</v>
      </c>
      <c r="I231" s="18" t="s">
        <v>49</v>
      </c>
      <c r="J231" s="18" t="s">
        <v>987</v>
      </c>
      <c r="K231" s="45">
        <v>45017</v>
      </c>
      <c r="L231" s="59">
        <v>45261</v>
      </c>
      <c r="M231" s="18" t="s">
        <v>160</v>
      </c>
      <c r="N231" s="18" t="s">
        <v>988</v>
      </c>
      <c r="O231" s="18">
        <v>30</v>
      </c>
      <c r="P231" s="18">
        <v>25.5</v>
      </c>
      <c r="Q231" s="18">
        <v>4.5</v>
      </c>
      <c r="R231" s="48">
        <v>1</v>
      </c>
      <c r="S231" s="58">
        <v>38</v>
      </c>
      <c r="T231" s="58">
        <v>1350</v>
      </c>
      <c r="U231" s="58">
        <v>1</v>
      </c>
      <c r="V231" s="58">
        <v>8</v>
      </c>
      <c r="W231" s="58">
        <v>200</v>
      </c>
      <c r="X231" s="18" t="s">
        <v>989</v>
      </c>
      <c r="Y231" s="18" t="s">
        <v>989</v>
      </c>
      <c r="Z231" s="48"/>
    </row>
    <row r="232" s="3" customFormat="1" ht="126" customHeight="1" spans="1:26">
      <c r="A232" s="26" t="s">
        <v>594</v>
      </c>
      <c r="B232" s="18">
        <f t="shared" si="22"/>
        <v>228</v>
      </c>
      <c r="C232" s="35" t="s">
        <v>67</v>
      </c>
      <c r="D232" s="35" t="s">
        <v>80</v>
      </c>
      <c r="E232" s="35" t="s">
        <v>146</v>
      </c>
      <c r="F232" s="35" t="s">
        <v>130</v>
      </c>
      <c r="G232" s="35" t="s">
        <v>990</v>
      </c>
      <c r="H232" s="96" t="s">
        <v>991</v>
      </c>
      <c r="I232" s="35" t="s">
        <v>49</v>
      </c>
      <c r="J232" s="35" t="s">
        <v>990</v>
      </c>
      <c r="K232" s="62">
        <v>2023.1</v>
      </c>
      <c r="L232" s="29">
        <v>2023.12</v>
      </c>
      <c r="M232" s="35" t="s">
        <v>130</v>
      </c>
      <c r="N232" s="35" t="s">
        <v>992</v>
      </c>
      <c r="O232" s="35">
        <v>50</v>
      </c>
      <c r="P232" s="35">
        <v>50</v>
      </c>
      <c r="Q232" s="18">
        <v>0</v>
      </c>
      <c r="R232" s="58">
        <v>1</v>
      </c>
      <c r="S232" s="58">
        <v>645</v>
      </c>
      <c r="T232" s="58">
        <v>2850</v>
      </c>
      <c r="U232" s="58">
        <v>0</v>
      </c>
      <c r="V232" s="58">
        <v>75</v>
      </c>
      <c r="W232" s="58">
        <v>221</v>
      </c>
      <c r="X232" s="35" t="s">
        <v>993</v>
      </c>
      <c r="Y232" s="35"/>
      <c r="Z232" s="111"/>
    </row>
    <row r="233" s="3" customFormat="1" ht="126" customHeight="1" spans="1:26">
      <c r="A233" s="26" t="s">
        <v>994</v>
      </c>
      <c r="B233" s="18">
        <f t="shared" si="22"/>
        <v>229</v>
      </c>
      <c r="C233" s="35" t="s">
        <v>67</v>
      </c>
      <c r="D233" s="35" t="s">
        <v>207</v>
      </c>
      <c r="E233" s="35" t="s">
        <v>208</v>
      </c>
      <c r="F233" s="35" t="s">
        <v>136</v>
      </c>
      <c r="G233" s="35" t="s">
        <v>498</v>
      </c>
      <c r="H233" s="36" t="s">
        <v>995</v>
      </c>
      <c r="I233" s="35" t="s">
        <v>49</v>
      </c>
      <c r="J233" s="35" t="s">
        <v>498</v>
      </c>
      <c r="K233" s="29" t="s">
        <v>996</v>
      </c>
      <c r="L233" s="29" t="s">
        <v>997</v>
      </c>
      <c r="M233" s="35" t="s">
        <v>136</v>
      </c>
      <c r="N233" s="71" t="s">
        <v>998</v>
      </c>
      <c r="O233" s="35">
        <v>50</v>
      </c>
      <c r="P233" s="35">
        <v>50</v>
      </c>
      <c r="Q233" s="18">
        <v>0</v>
      </c>
      <c r="R233" s="58">
        <v>1</v>
      </c>
      <c r="S233" s="58">
        <v>25</v>
      </c>
      <c r="T233" s="58">
        <v>88</v>
      </c>
      <c r="U233" s="58">
        <v>0</v>
      </c>
      <c r="V233" s="58">
        <v>4</v>
      </c>
      <c r="W233" s="58">
        <v>18</v>
      </c>
      <c r="X233" s="35" t="s">
        <v>998</v>
      </c>
      <c r="Y233" s="35" t="s">
        <v>998</v>
      </c>
      <c r="Z233" s="111"/>
    </row>
    <row r="234" s="3" customFormat="1" ht="126" customHeight="1" spans="1:26">
      <c r="A234" s="26" t="s">
        <v>994</v>
      </c>
      <c r="B234" s="18">
        <f t="shared" si="22"/>
        <v>230</v>
      </c>
      <c r="C234" s="35" t="s">
        <v>67</v>
      </c>
      <c r="D234" s="35" t="s">
        <v>207</v>
      </c>
      <c r="E234" s="35" t="s">
        <v>208</v>
      </c>
      <c r="F234" s="35" t="s">
        <v>46</v>
      </c>
      <c r="G234" s="35" t="s">
        <v>999</v>
      </c>
      <c r="H234" s="96" t="s">
        <v>1000</v>
      </c>
      <c r="I234" s="35" t="s">
        <v>49</v>
      </c>
      <c r="J234" s="35" t="s">
        <v>999</v>
      </c>
      <c r="K234" s="136">
        <v>2023.1</v>
      </c>
      <c r="L234" s="29">
        <v>2024.6</v>
      </c>
      <c r="M234" s="35" t="s">
        <v>46</v>
      </c>
      <c r="N234" s="35" t="s">
        <v>1001</v>
      </c>
      <c r="O234" s="35">
        <v>50</v>
      </c>
      <c r="P234" s="35">
        <v>50</v>
      </c>
      <c r="Q234" s="18">
        <v>0</v>
      </c>
      <c r="R234" s="58">
        <v>1</v>
      </c>
      <c r="S234" s="58">
        <v>426</v>
      </c>
      <c r="T234" s="58">
        <v>1743</v>
      </c>
      <c r="U234" s="58">
        <v>0</v>
      </c>
      <c r="V234" s="58">
        <v>20</v>
      </c>
      <c r="W234" s="58">
        <v>48</v>
      </c>
      <c r="X234" s="35" t="s">
        <v>1002</v>
      </c>
      <c r="Y234" s="35"/>
      <c r="Z234" s="8"/>
    </row>
    <row r="235" s="3" customFormat="1" ht="126" customHeight="1" spans="1:26">
      <c r="A235" s="26" t="s">
        <v>594</v>
      </c>
      <c r="B235" s="18">
        <f t="shared" si="22"/>
        <v>231</v>
      </c>
      <c r="C235" s="35" t="s">
        <v>67</v>
      </c>
      <c r="D235" s="35" t="s">
        <v>80</v>
      </c>
      <c r="E235" s="35" t="s">
        <v>139</v>
      </c>
      <c r="F235" s="35" t="s">
        <v>101</v>
      </c>
      <c r="G235" s="35" t="s">
        <v>528</v>
      </c>
      <c r="H235" s="96" t="s">
        <v>1003</v>
      </c>
      <c r="I235" s="35" t="s">
        <v>49</v>
      </c>
      <c r="J235" s="35" t="s">
        <v>528</v>
      </c>
      <c r="K235" s="29">
        <v>2023.9</v>
      </c>
      <c r="L235" s="29">
        <v>2023.12</v>
      </c>
      <c r="M235" s="35" t="s">
        <v>101</v>
      </c>
      <c r="N235" s="35" t="s">
        <v>1004</v>
      </c>
      <c r="O235" s="35">
        <v>50</v>
      </c>
      <c r="P235" s="35">
        <v>50</v>
      </c>
      <c r="Q235" s="18">
        <v>0</v>
      </c>
      <c r="R235" s="58">
        <v>1</v>
      </c>
      <c r="S235" s="58">
        <v>547</v>
      </c>
      <c r="T235" s="58">
        <v>1854</v>
      </c>
      <c r="U235" s="58">
        <v>0</v>
      </c>
      <c r="V235" s="58">
        <v>71</v>
      </c>
      <c r="W235" s="58">
        <v>205</v>
      </c>
      <c r="X235" s="35" t="s">
        <v>1002</v>
      </c>
      <c r="Y235" s="35" t="s">
        <v>1005</v>
      </c>
      <c r="Z235" s="111"/>
    </row>
    <row r="236" s="3" customFormat="1" ht="126" customHeight="1" spans="1:26">
      <c r="A236" s="26" t="s">
        <v>594</v>
      </c>
      <c r="B236" s="18">
        <f t="shared" si="22"/>
        <v>232</v>
      </c>
      <c r="C236" s="35" t="s">
        <v>67</v>
      </c>
      <c r="D236" s="35" t="s">
        <v>207</v>
      </c>
      <c r="E236" s="35" t="s">
        <v>1006</v>
      </c>
      <c r="F236" s="35" t="s">
        <v>133</v>
      </c>
      <c r="G236" s="35" t="s">
        <v>1007</v>
      </c>
      <c r="H236" s="96" t="s">
        <v>1008</v>
      </c>
      <c r="I236" s="35" t="s">
        <v>49</v>
      </c>
      <c r="J236" s="35" t="s">
        <v>1007</v>
      </c>
      <c r="K236" s="29">
        <v>2023.1</v>
      </c>
      <c r="L236" s="29">
        <v>2024.2</v>
      </c>
      <c r="M236" s="35" t="s">
        <v>133</v>
      </c>
      <c r="N236" s="35" t="s">
        <v>1009</v>
      </c>
      <c r="O236" s="35">
        <v>50</v>
      </c>
      <c r="P236" s="35">
        <v>50</v>
      </c>
      <c r="Q236" s="18">
        <v>0</v>
      </c>
      <c r="R236" s="58">
        <v>1</v>
      </c>
      <c r="S236" s="58">
        <v>417</v>
      </c>
      <c r="T236" s="58">
        <v>1624</v>
      </c>
      <c r="U236" s="58">
        <v>0</v>
      </c>
      <c r="V236" s="58">
        <v>27</v>
      </c>
      <c r="W236" s="58">
        <v>64</v>
      </c>
      <c r="X236" s="35" t="s">
        <v>1010</v>
      </c>
      <c r="Y236" s="35"/>
      <c r="Z236" s="111"/>
    </row>
    <row r="237" s="3" customFormat="1" ht="126" customHeight="1" spans="1:26">
      <c r="A237" s="26" t="s">
        <v>594</v>
      </c>
      <c r="B237" s="18">
        <f t="shared" si="22"/>
        <v>233</v>
      </c>
      <c r="C237" s="35" t="s">
        <v>67</v>
      </c>
      <c r="D237" s="35" t="s">
        <v>80</v>
      </c>
      <c r="E237" s="35" t="s">
        <v>146</v>
      </c>
      <c r="F237" s="35" t="s">
        <v>122</v>
      </c>
      <c r="G237" s="35" t="s">
        <v>1011</v>
      </c>
      <c r="H237" s="96" t="s">
        <v>1012</v>
      </c>
      <c r="I237" s="35" t="s">
        <v>49</v>
      </c>
      <c r="J237" s="35" t="s">
        <v>1011</v>
      </c>
      <c r="K237" s="29">
        <v>2023.9</v>
      </c>
      <c r="L237" s="29">
        <v>2023.12</v>
      </c>
      <c r="M237" s="35" t="s">
        <v>122</v>
      </c>
      <c r="N237" s="35" t="s">
        <v>1013</v>
      </c>
      <c r="O237" s="35">
        <f>P237+Q237</f>
        <v>50</v>
      </c>
      <c r="P237" s="35">
        <v>50</v>
      </c>
      <c r="Q237" s="18">
        <v>0</v>
      </c>
      <c r="R237" s="58">
        <v>1</v>
      </c>
      <c r="S237" s="58">
        <v>524</v>
      </c>
      <c r="T237" s="58">
        <v>1882</v>
      </c>
      <c r="U237" s="58">
        <v>0</v>
      </c>
      <c r="V237" s="58">
        <v>71</v>
      </c>
      <c r="W237" s="58">
        <v>121</v>
      </c>
      <c r="X237" s="35" t="s">
        <v>1014</v>
      </c>
      <c r="Y237" s="35" t="s">
        <v>1015</v>
      </c>
      <c r="Z237" s="111"/>
    </row>
    <row r="238" s="3" customFormat="1" ht="126" customHeight="1" spans="1:26">
      <c r="A238" s="26" t="s">
        <v>994</v>
      </c>
      <c r="B238" s="18">
        <f t="shared" si="22"/>
        <v>234</v>
      </c>
      <c r="C238" s="35" t="s">
        <v>67</v>
      </c>
      <c r="D238" s="35" t="s">
        <v>207</v>
      </c>
      <c r="E238" s="35" t="s">
        <v>208</v>
      </c>
      <c r="F238" s="35" t="s">
        <v>82</v>
      </c>
      <c r="G238" s="35" t="s">
        <v>423</v>
      </c>
      <c r="H238" s="96" t="s">
        <v>1016</v>
      </c>
      <c r="I238" s="35" t="s">
        <v>49</v>
      </c>
      <c r="J238" s="35" t="s">
        <v>423</v>
      </c>
      <c r="K238" s="47" t="s">
        <v>1017</v>
      </c>
      <c r="L238" s="47" t="s">
        <v>1018</v>
      </c>
      <c r="M238" s="137" t="s">
        <v>82</v>
      </c>
      <c r="N238" s="35" t="s">
        <v>998</v>
      </c>
      <c r="O238" s="35">
        <f>P238+Q238</f>
        <v>50</v>
      </c>
      <c r="P238" s="35">
        <v>50</v>
      </c>
      <c r="Q238" s="18">
        <v>0</v>
      </c>
      <c r="R238" s="58">
        <v>1</v>
      </c>
      <c r="S238" s="58">
        <v>1250</v>
      </c>
      <c r="T238" s="58">
        <v>3425</v>
      </c>
      <c r="U238" s="58">
        <v>0</v>
      </c>
      <c r="V238" s="58">
        <v>45</v>
      </c>
      <c r="W238" s="58">
        <v>72</v>
      </c>
      <c r="X238" s="35" t="s">
        <v>998</v>
      </c>
      <c r="Y238" s="35" t="s">
        <v>998</v>
      </c>
      <c r="Z238" s="111"/>
    </row>
    <row r="239" s="3" customFormat="1" ht="126" customHeight="1" spans="1:26">
      <c r="A239" s="26" t="s">
        <v>594</v>
      </c>
      <c r="B239" s="18">
        <f t="shared" ref="B239:B246" si="23">ROW()-4</f>
        <v>235</v>
      </c>
      <c r="C239" s="35" t="s">
        <v>67</v>
      </c>
      <c r="D239" s="35" t="s">
        <v>1019</v>
      </c>
      <c r="E239" s="35" t="s">
        <v>1020</v>
      </c>
      <c r="F239" s="35" t="s">
        <v>90</v>
      </c>
      <c r="G239" s="35" t="s">
        <v>1021</v>
      </c>
      <c r="H239" s="96" t="s">
        <v>1022</v>
      </c>
      <c r="I239" s="35" t="s">
        <v>49</v>
      </c>
      <c r="J239" s="35" t="s">
        <v>1021</v>
      </c>
      <c r="K239" s="35">
        <v>2023.9</v>
      </c>
      <c r="L239" s="35">
        <v>2023.12</v>
      </c>
      <c r="M239" s="35" t="s">
        <v>90</v>
      </c>
      <c r="N239" s="35" t="s">
        <v>1023</v>
      </c>
      <c r="O239" s="35">
        <v>50</v>
      </c>
      <c r="P239" s="35">
        <v>50</v>
      </c>
      <c r="Q239" s="18">
        <v>0</v>
      </c>
      <c r="R239" s="35">
        <v>1</v>
      </c>
      <c r="S239" s="35">
        <v>576</v>
      </c>
      <c r="T239" s="35">
        <v>2060</v>
      </c>
      <c r="U239" s="58">
        <v>0</v>
      </c>
      <c r="V239" s="58">
        <v>5</v>
      </c>
      <c r="W239" s="58">
        <v>22</v>
      </c>
      <c r="X239" s="71" t="s">
        <v>1024</v>
      </c>
      <c r="Y239" s="35"/>
      <c r="Z239" s="111"/>
    </row>
    <row r="240" s="3" customFormat="1" ht="126" customHeight="1" spans="1:26">
      <c r="A240" s="26" t="s">
        <v>594</v>
      </c>
      <c r="B240" s="18">
        <f t="shared" si="23"/>
        <v>236</v>
      </c>
      <c r="C240" s="35" t="s">
        <v>67</v>
      </c>
      <c r="D240" s="35" t="s">
        <v>80</v>
      </c>
      <c r="E240" s="35" t="s">
        <v>139</v>
      </c>
      <c r="F240" s="35" t="s">
        <v>125</v>
      </c>
      <c r="G240" s="35" t="s">
        <v>1025</v>
      </c>
      <c r="H240" s="96" t="s">
        <v>1026</v>
      </c>
      <c r="I240" s="35" t="s">
        <v>49</v>
      </c>
      <c r="J240" s="35" t="s">
        <v>1025</v>
      </c>
      <c r="K240" s="29" t="s">
        <v>1027</v>
      </c>
      <c r="L240" s="29" t="s">
        <v>1028</v>
      </c>
      <c r="M240" s="35" t="s">
        <v>125</v>
      </c>
      <c r="N240" s="35" t="s">
        <v>1029</v>
      </c>
      <c r="O240" s="35">
        <f t="shared" ref="O240:O242" si="24">P240+Q240</f>
        <v>50</v>
      </c>
      <c r="P240" s="35">
        <v>50</v>
      </c>
      <c r="Q240" s="18">
        <v>0</v>
      </c>
      <c r="R240" s="58">
        <v>1</v>
      </c>
      <c r="S240" s="58">
        <v>363</v>
      </c>
      <c r="T240" s="58">
        <v>2094</v>
      </c>
      <c r="U240" s="58">
        <v>1</v>
      </c>
      <c r="V240" s="58">
        <v>108</v>
      </c>
      <c r="W240" s="58">
        <v>363</v>
      </c>
      <c r="X240" s="35" t="s">
        <v>993</v>
      </c>
      <c r="Y240" s="35"/>
      <c r="Z240" s="111"/>
    </row>
    <row r="241" s="3" customFormat="1" ht="126" customHeight="1" spans="1:26">
      <c r="A241" s="26" t="s">
        <v>594</v>
      </c>
      <c r="B241" s="18">
        <f t="shared" si="23"/>
        <v>237</v>
      </c>
      <c r="C241" s="35" t="s">
        <v>67</v>
      </c>
      <c r="D241" s="35" t="s">
        <v>80</v>
      </c>
      <c r="E241" s="35" t="s">
        <v>139</v>
      </c>
      <c r="F241" s="35" t="s">
        <v>98</v>
      </c>
      <c r="G241" s="35" t="s">
        <v>649</v>
      </c>
      <c r="H241" s="96" t="s">
        <v>1030</v>
      </c>
      <c r="I241" s="35" t="s">
        <v>49</v>
      </c>
      <c r="J241" s="35" t="s">
        <v>649</v>
      </c>
      <c r="K241" s="29">
        <v>2023.9</v>
      </c>
      <c r="L241" s="29" t="s">
        <v>1031</v>
      </c>
      <c r="M241" s="35" t="s">
        <v>98</v>
      </c>
      <c r="N241" s="35" t="s">
        <v>1032</v>
      </c>
      <c r="O241" s="35">
        <v>50</v>
      </c>
      <c r="P241" s="35">
        <v>50</v>
      </c>
      <c r="Q241" s="18">
        <v>0</v>
      </c>
      <c r="R241" s="58">
        <v>1</v>
      </c>
      <c r="S241" s="58">
        <v>450</v>
      </c>
      <c r="T241" s="58">
        <v>1739</v>
      </c>
      <c r="U241" s="58">
        <v>1</v>
      </c>
      <c r="V241" s="58">
        <v>132</v>
      </c>
      <c r="W241" s="58">
        <v>432</v>
      </c>
      <c r="X241" s="35" t="s">
        <v>1033</v>
      </c>
      <c r="Y241" s="35"/>
      <c r="Z241" s="111"/>
    </row>
    <row r="242" s="3" customFormat="1" ht="126" customHeight="1" spans="1:26">
      <c r="A242" s="26" t="s">
        <v>594</v>
      </c>
      <c r="B242" s="18">
        <f t="shared" si="23"/>
        <v>238</v>
      </c>
      <c r="C242" s="35" t="s">
        <v>67</v>
      </c>
      <c r="D242" s="35" t="s">
        <v>80</v>
      </c>
      <c r="E242" s="35" t="s">
        <v>139</v>
      </c>
      <c r="F242" s="35" t="s">
        <v>107</v>
      </c>
      <c r="G242" s="35" t="s">
        <v>504</v>
      </c>
      <c r="H242" s="96" t="s">
        <v>1034</v>
      </c>
      <c r="I242" s="35" t="s">
        <v>49</v>
      </c>
      <c r="J242" s="35" t="s">
        <v>504</v>
      </c>
      <c r="K242" s="136" t="s">
        <v>1035</v>
      </c>
      <c r="L242" s="29" t="s">
        <v>1036</v>
      </c>
      <c r="M242" s="35" t="s">
        <v>107</v>
      </c>
      <c r="N242" s="35" t="s">
        <v>1037</v>
      </c>
      <c r="O242" s="35">
        <f t="shared" si="24"/>
        <v>50</v>
      </c>
      <c r="P242" s="35">
        <v>50</v>
      </c>
      <c r="Q242" s="18">
        <v>0</v>
      </c>
      <c r="R242" s="58">
        <v>1</v>
      </c>
      <c r="S242" s="58">
        <v>526</v>
      </c>
      <c r="T242" s="58">
        <v>2000</v>
      </c>
      <c r="U242" s="58">
        <v>0</v>
      </c>
      <c r="V242" s="58">
        <v>80</v>
      </c>
      <c r="W242" s="58">
        <v>160</v>
      </c>
      <c r="X242" s="35" t="s">
        <v>1002</v>
      </c>
      <c r="Y242" s="35"/>
      <c r="Z242" s="111"/>
    </row>
    <row r="243" s="3" customFormat="1" ht="126" customHeight="1" spans="1:26">
      <c r="A243" s="26" t="s">
        <v>594</v>
      </c>
      <c r="B243" s="18">
        <f t="shared" si="23"/>
        <v>239</v>
      </c>
      <c r="C243" s="35" t="s">
        <v>67</v>
      </c>
      <c r="D243" s="35" t="s">
        <v>80</v>
      </c>
      <c r="E243" s="35" t="s">
        <v>146</v>
      </c>
      <c r="F243" s="35" t="s">
        <v>110</v>
      </c>
      <c r="G243" s="35" t="s">
        <v>548</v>
      </c>
      <c r="H243" s="96" t="s">
        <v>1038</v>
      </c>
      <c r="I243" s="35" t="s">
        <v>49</v>
      </c>
      <c r="J243" s="35" t="s">
        <v>548</v>
      </c>
      <c r="K243" s="29">
        <v>2023.1</v>
      </c>
      <c r="L243" s="29">
        <v>2023.12</v>
      </c>
      <c r="M243" s="35" t="s">
        <v>110</v>
      </c>
      <c r="N243" s="137" t="s">
        <v>1039</v>
      </c>
      <c r="O243" s="35">
        <v>50</v>
      </c>
      <c r="P243" s="35">
        <v>50</v>
      </c>
      <c r="Q243" s="18">
        <v>0</v>
      </c>
      <c r="R243" s="58">
        <v>1</v>
      </c>
      <c r="S243" s="58">
        <v>30</v>
      </c>
      <c r="T243" s="58">
        <v>480</v>
      </c>
      <c r="U243" s="58">
        <v>1</v>
      </c>
      <c r="V243" s="58">
        <v>5</v>
      </c>
      <c r="W243" s="58">
        <v>98</v>
      </c>
      <c r="X243" s="35" t="s">
        <v>1040</v>
      </c>
      <c r="Y243" s="35"/>
      <c r="Z243" s="111"/>
    </row>
    <row r="244" s="3" customFormat="1" ht="126" customHeight="1" spans="1:26">
      <c r="A244" s="26" t="s">
        <v>594</v>
      </c>
      <c r="B244" s="18">
        <f t="shared" si="23"/>
        <v>240</v>
      </c>
      <c r="C244" s="35" t="s">
        <v>67</v>
      </c>
      <c r="D244" s="35" t="s">
        <v>80</v>
      </c>
      <c r="E244" s="35" t="s">
        <v>146</v>
      </c>
      <c r="F244" s="35" t="s">
        <v>104</v>
      </c>
      <c r="G244" s="35" t="s">
        <v>840</v>
      </c>
      <c r="H244" s="96" t="s">
        <v>1041</v>
      </c>
      <c r="I244" s="35" t="s">
        <v>49</v>
      </c>
      <c r="J244" s="35" t="s">
        <v>840</v>
      </c>
      <c r="K244" s="29">
        <v>2023.9</v>
      </c>
      <c r="L244" s="29">
        <v>2023.12</v>
      </c>
      <c r="M244" s="35" t="s">
        <v>104</v>
      </c>
      <c r="N244" s="35" t="s">
        <v>1042</v>
      </c>
      <c r="O244" s="35">
        <f>P244+Q244</f>
        <v>50</v>
      </c>
      <c r="P244" s="35">
        <v>50</v>
      </c>
      <c r="Q244" s="18">
        <v>0</v>
      </c>
      <c r="R244" s="58">
        <v>1</v>
      </c>
      <c r="S244" s="58">
        <v>876</v>
      </c>
      <c r="T244" s="58">
        <v>3358</v>
      </c>
      <c r="U244" s="58">
        <v>0</v>
      </c>
      <c r="V244" s="58">
        <v>148</v>
      </c>
      <c r="W244" s="58">
        <v>569</v>
      </c>
      <c r="X244" s="35" t="s">
        <v>1002</v>
      </c>
      <c r="Y244" s="35" t="s">
        <v>1043</v>
      </c>
      <c r="Z244" s="111"/>
    </row>
    <row r="245" s="3" customFormat="1" ht="126" customHeight="1" spans="1:26">
      <c r="A245" s="26" t="s">
        <v>594</v>
      </c>
      <c r="B245" s="18">
        <f t="shared" si="23"/>
        <v>241</v>
      </c>
      <c r="C245" s="35" t="s">
        <v>67</v>
      </c>
      <c r="D245" s="35" t="s">
        <v>80</v>
      </c>
      <c r="E245" s="35" t="s">
        <v>146</v>
      </c>
      <c r="F245" s="35" t="s">
        <v>116</v>
      </c>
      <c r="G245" s="35" t="s">
        <v>1044</v>
      </c>
      <c r="H245" s="96" t="s">
        <v>1045</v>
      </c>
      <c r="I245" s="35" t="s">
        <v>49</v>
      </c>
      <c r="J245" s="35" t="s">
        <v>1044</v>
      </c>
      <c r="K245" s="29">
        <v>2023.8</v>
      </c>
      <c r="L245" s="29">
        <v>2024.1</v>
      </c>
      <c r="M245" s="35" t="s">
        <v>116</v>
      </c>
      <c r="N245" s="35" t="s">
        <v>1046</v>
      </c>
      <c r="O245" s="35">
        <v>50</v>
      </c>
      <c r="P245" s="35">
        <v>50</v>
      </c>
      <c r="Q245" s="18">
        <v>0</v>
      </c>
      <c r="R245" s="58">
        <v>1</v>
      </c>
      <c r="S245" s="58">
        <v>718</v>
      </c>
      <c r="T245" s="58">
        <v>2668</v>
      </c>
      <c r="U245" s="58">
        <v>1</v>
      </c>
      <c r="V245" s="58">
        <v>103</v>
      </c>
      <c r="W245" s="58">
        <v>342</v>
      </c>
      <c r="X245" s="35" t="s">
        <v>1047</v>
      </c>
      <c r="Y245" s="35"/>
      <c r="Z245" s="111"/>
    </row>
    <row r="246" s="3" customFormat="1" ht="126" customHeight="1" spans="1:26">
      <c r="A246" s="26" t="s">
        <v>994</v>
      </c>
      <c r="B246" s="18">
        <f t="shared" si="23"/>
        <v>242</v>
      </c>
      <c r="C246" s="35" t="s">
        <v>67</v>
      </c>
      <c r="D246" s="35" t="s">
        <v>207</v>
      </c>
      <c r="E246" s="35" t="s">
        <v>208</v>
      </c>
      <c r="F246" s="35" t="s">
        <v>119</v>
      </c>
      <c r="G246" s="35" t="s">
        <v>1048</v>
      </c>
      <c r="H246" s="96" t="s">
        <v>1049</v>
      </c>
      <c r="I246" s="35" t="s">
        <v>49</v>
      </c>
      <c r="J246" s="35" t="s">
        <v>1048</v>
      </c>
      <c r="K246" s="29" t="s">
        <v>1050</v>
      </c>
      <c r="L246" s="29" t="s">
        <v>1051</v>
      </c>
      <c r="M246" s="35" t="s">
        <v>119</v>
      </c>
      <c r="N246" s="35" t="s">
        <v>998</v>
      </c>
      <c r="O246" s="35">
        <v>50</v>
      </c>
      <c r="P246" s="35">
        <v>50</v>
      </c>
      <c r="Q246" s="18">
        <v>0</v>
      </c>
      <c r="R246" s="58">
        <v>1</v>
      </c>
      <c r="S246" s="58">
        <v>712</v>
      </c>
      <c r="T246" s="58">
        <v>2762</v>
      </c>
      <c r="U246" s="58">
        <v>0</v>
      </c>
      <c r="V246" s="58">
        <v>105</v>
      </c>
      <c r="W246" s="58">
        <v>306</v>
      </c>
      <c r="X246" s="35" t="s">
        <v>998</v>
      </c>
      <c r="Y246" s="35" t="s">
        <v>998</v>
      </c>
      <c r="Z246" s="111"/>
    </row>
    <row r="247" s="3" customFormat="1" ht="126" customHeight="1" spans="1:26">
      <c r="A247" s="26" t="s">
        <v>594</v>
      </c>
      <c r="B247" s="18">
        <f t="shared" ref="B247:B264" si="25">ROW()-4</f>
        <v>243</v>
      </c>
      <c r="C247" s="35" t="s">
        <v>67</v>
      </c>
      <c r="D247" s="35" t="s">
        <v>80</v>
      </c>
      <c r="E247" s="35" t="s">
        <v>139</v>
      </c>
      <c r="F247" s="35" t="s">
        <v>113</v>
      </c>
      <c r="G247" s="35" t="s">
        <v>849</v>
      </c>
      <c r="H247" s="96" t="s">
        <v>1052</v>
      </c>
      <c r="I247" s="35" t="s">
        <v>49</v>
      </c>
      <c r="J247" s="35" t="s">
        <v>849</v>
      </c>
      <c r="K247" s="29" t="s">
        <v>1053</v>
      </c>
      <c r="L247" s="29" t="s">
        <v>1054</v>
      </c>
      <c r="M247" s="35" t="s">
        <v>113</v>
      </c>
      <c r="N247" s="35" t="s">
        <v>1055</v>
      </c>
      <c r="O247" s="35">
        <v>50</v>
      </c>
      <c r="P247" s="35">
        <v>50</v>
      </c>
      <c r="Q247" s="18">
        <v>0</v>
      </c>
      <c r="R247" s="58">
        <v>3</v>
      </c>
      <c r="S247" s="58">
        <v>459</v>
      </c>
      <c r="T247" s="58">
        <v>1836</v>
      </c>
      <c r="U247" s="58">
        <v>0</v>
      </c>
      <c r="V247" s="58">
        <v>102</v>
      </c>
      <c r="W247" s="58">
        <v>389</v>
      </c>
      <c r="X247" s="35" t="s">
        <v>1056</v>
      </c>
      <c r="Y247" s="35"/>
      <c r="Z247" s="111"/>
    </row>
    <row r="248" s="3" customFormat="1" ht="126" customHeight="1" spans="1:26">
      <c r="A248" s="26" t="s">
        <v>594</v>
      </c>
      <c r="B248" s="18">
        <f t="shared" si="25"/>
        <v>244</v>
      </c>
      <c r="C248" s="35" t="s">
        <v>67</v>
      </c>
      <c r="D248" s="35" t="s">
        <v>80</v>
      </c>
      <c r="E248" s="35" t="s">
        <v>139</v>
      </c>
      <c r="F248" s="35" t="s">
        <v>93</v>
      </c>
      <c r="G248" s="35" t="s">
        <v>1057</v>
      </c>
      <c r="H248" s="96" t="s">
        <v>1058</v>
      </c>
      <c r="I248" s="35" t="s">
        <v>49</v>
      </c>
      <c r="J248" s="35" t="s">
        <v>1057</v>
      </c>
      <c r="K248" s="29" t="s">
        <v>1027</v>
      </c>
      <c r="L248" s="29" t="s">
        <v>1059</v>
      </c>
      <c r="M248" s="35" t="s">
        <v>93</v>
      </c>
      <c r="N248" s="35" t="s">
        <v>1060</v>
      </c>
      <c r="O248" s="35">
        <v>50</v>
      </c>
      <c r="P248" s="35">
        <v>50</v>
      </c>
      <c r="Q248" s="18">
        <v>0</v>
      </c>
      <c r="R248" s="58">
        <v>1</v>
      </c>
      <c r="S248" s="58">
        <v>620</v>
      </c>
      <c r="T248" s="58">
        <v>2342</v>
      </c>
      <c r="U248" s="58">
        <v>0</v>
      </c>
      <c r="V248" s="58">
        <v>85</v>
      </c>
      <c r="W248" s="58">
        <v>292</v>
      </c>
      <c r="X248" s="35" t="s">
        <v>1061</v>
      </c>
      <c r="Y248" s="35"/>
      <c r="Z248" s="111"/>
    </row>
    <row r="249" s="3" customFormat="1" ht="126" customHeight="1" spans="1:26">
      <c r="A249" s="26" t="s">
        <v>594</v>
      </c>
      <c r="B249" s="18">
        <f t="shared" si="25"/>
        <v>245</v>
      </c>
      <c r="C249" s="35" t="s">
        <v>67</v>
      </c>
      <c r="D249" s="35" t="s">
        <v>80</v>
      </c>
      <c r="E249" s="35" t="s">
        <v>139</v>
      </c>
      <c r="F249" s="35" t="s">
        <v>36</v>
      </c>
      <c r="G249" s="35" t="s">
        <v>1062</v>
      </c>
      <c r="H249" s="96" t="s">
        <v>1063</v>
      </c>
      <c r="I249" s="35" t="s">
        <v>49</v>
      </c>
      <c r="J249" s="35" t="s">
        <v>1062</v>
      </c>
      <c r="K249" s="29" t="s">
        <v>1064</v>
      </c>
      <c r="L249" s="29" t="s">
        <v>1065</v>
      </c>
      <c r="M249" s="35" t="s">
        <v>36</v>
      </c>
      <c r="N249" s="35" t="s">
        <v>1066</v>
      </c>
      <c r="O249" s="35">
        <f>P249+Q249</f>
        <v>50</v>
      </c>
      <c r="P249" s="35">
        <v>50</v>
      </c>
      <c r="Q249" s="18">
        <v>0</v>
      </c>
      <c r="R249" s="58">
        <v>1</v>
      </c>
      <c r="S249" s="58">
        <v>870</v>
      </c>
      <c r="T249" s="58">
        <v>2864</v>
      </c>
      <c r="U249" s="58">
        <v>1</v>
      </c>
      <c r="V249" s="58">
        <v>142</v>
      </c>
      <c r="W249" s="58">
        <v>482</v>
      </c>
      <c r="X249" s="35" t="s">
        <v>1056</v>
      </c>
      <c r="Y249" s="35"/>
      <c r="Z249" s="111"/>
    </row>
    <row r="250" s="3" customFormat="1" ht="66" customHeight="1" spans="1:26">
      <c r="A250" s="26" t="s">
        <v>1067</v>
      </c>
      <c r="B250" s="18">
        <f t="shared" si="25"/>
        <v>246</v>
      </c>
      <c r="C250" s="29" t="s">
        <v>67</v>
      </c>
      <c r="D250" s="29" t="s">
        <v>153</v>
      </c>
      <c r="E250" s="29" t="s">
        <v>1068</v>
      </c>
      <c r="F250" s="29" t="s">
        <v>113</v>
      </c>
      <c r="G250" s="112" t="s">
        <v>449</v>
      </c>
      <c r="H250" s="28" t="s">
        <v>1069</v>
      </c>
      <c r="I250" s="46" t="s">
        <v>49</v>
      </c>
      <c r="J250" s="46" t="s">
        <v>1070</v>
      </c>
      <c r="K250" s="138">
        <v>2023.1</v>
      </c>
      <c r="L250" s="139" t="s">
        <v>1018</v>
      </c>
      <c r="M250" s="54" t="s">
        <v>1071</v>
      </c>
      <c r="N250" s="18" t="s">
        <v>1072</v>
      </c>
      <c r="O250" s="46">
        <v>30</v>
      </c>
      <c r="P250" s="125">
        <v>30</v>
      </c>
      <c r="Q250" s="18">
        <v>0</v>
      </c>
      <c r="R250" s="35">
        <v>1</v>
      </c>
      <c r="S250" s="145">
        <v>420</v>
      </c>
      <c r="T250" s="35">
        <v>1470</v>
      </c>
      <c r="U250" s="48">
        <v>1</v>
      </c>
      <c r="V250" s="46">
        <v>97</v>
      </c>
      <c r="W250" s="46">
        <v>394</v>
      </c>
      <c r="X250" s="18" t="s">
        <v>1073</v>
      </c>
      <c r="Y250" s="18" t="s">
        <v>1074</v>
      </c>
      <c r="Z250" s="48"/>
    </row>
    <row r="251" s="3" customFormat="1" ht="84" customHeight="1" spans="1:26">
      <c r="A251" s="26" t="s">
        <v>1067</v>
      </c>
      <c r="B251" s="18">
        <f t="shared" si="25"/>
        <v>247</v>
      </c>
      <c r="C251" s="29" t="s">
        <v>33</v>
      </c>
      <c r="D251" s="29" t="s">
        <v>34</v>
      </c>
      <c r="E251" s="29" t="s">
        <v>1075</v>
      </c>
      <c r="F251" s="29" t="s">
        <v>93</v>
      </c>
      <c r="G251" s="112" t="s">
        <v>708</v>
      </c>
      <c r="H251" s="132" t="s">
        <v>1076</v>
      </c>
      <c r="I251" s="46" t="s">
        <v>85</v>
      </c>
      <c r="J251" s="46" t="s">
        <v>1077</v>
      </c>
      <c r="K251" s="45" t="s">
        <v>1078</v>
      </c>
      <c r="L251" s="54" t="s">
        <v>1018</v>
      </c>
      <c r="M251" s="54" t="s">
        <v>1071</v>
      </c>
      <c r="N251" s="18" t="s">
        <v>1079</v>
      </c>
      <c r="O251" s="46">
        <v>30</v>
      </c>
      <c r="P251" s="125">
        <v>30</v>
      </c>
      <c r="Q251" s="18">
        <v>0</v>
      </c>
      <c r="R251" s="35">
        <v>1</v>
      </c>
      <c r="S251" s="48">
        <v>230</v>
      </c>
      <c r="T251" s="48">
        <v>1500</v>
      </c>
      <c r="U251" s="35">
        <v>1</v>
      </c>
      <c r="V251" s="46">
        <v>71</v>
      </c>
      <c r="W251" s="46">
        <v>242</v>
      </c>
      <c r="X251" s="18" t="s">
        <v>461</v>
      </c>
      <c r="Y251" s="18" t="s">
        <v>461</v>
      </c>
      <c r="Z251" s="48"/>
    </row>
    <row r="252" s="3" customFormat="1" ht="66" customHeight="1" spans="1:26">
      <c r="A252" s="26" t="s">
        <v>1067</v>
      </c>
      <c r="B252" s="18">
        <f t="shared" si="25"/>
        <v>248</v>
      </c>
      <c r="C252" s="29" t="s">
        <v>67</v>
      </c>
      <c r="D252" s="29" t="s">
        <v>207</v>
      </c>
      <c r="E252" s="29" t="s">
        <v>1006</v>
      </c>
      <c r="F252" s="29" t="s">
        <v>93</v>
      </c>
      <c r="G252" s="112" t="s">
        <v>473</v>
      </c>
      <c r="H252" s="132" t="s">
        <v>1080</v>
      </c>
      <c r="I252" s="46" t="s">
        <v>49</v>
      </c>
      <c r="J252" s="140" t="s">
        <v>1081</v>
      </c>
      <c r="K252" s="45" t="s">
        <v>1078</v>
      </c>
      <c r="L252" s="54" t="s">
        <v>520</v>
      </c>
      <c r="M252" s="54" t="s">
        <v>1071</v>
      </c>
      <c r="N252" s="141" t="s">
        <v>1082</v>
      </c>
      <c r="O252" s="63">
        <v>5</v>
      </c>
      <c r="P252" s="63">
        <v>5</v>
      </c>
      <c r="Q252" s="18">
        <v>0</v>
      </c>
      <c r="R252" s="35">
        <v>1</v>
      </c>
      <c r="S252" s="48">
        <v>228</v>
      </c>
      <c r="T252" s="48">
        <v>800</v>
      </c>
      <c r="U252" s="35">
        <v>1</v>
      </c>
      <c r="V252" s="142">
        <v>75</v>
      </c>
      <c r="W252" s="142">
        <v>300</v>
      </c>
      <c r="X252" s="31" t="s">
        <v>1083</v>
      </c>
      <c r="Y252" s="31" t="s">
        <v>1084</v>
      </c>
      <c r="Z252" s="48"/>
    </row>
    <row r="253" s="3" customFormat="1" ht="86" customHeight="1" spans="1:26">
      <c r="A253" s="26" t="s">
        <v>1067</v>
      </c>
      <c r="B253" s="18">
        <f t="shared" si="25"/>
        <v>249</v>
      </c>
      <c r="C253" s="133" t="s">
        <v>1085</v>
      </c>
      <c r="D253" s="29" t="s">
        <v>1086</v>
      </c>
      <c r="E253" s="29" t="s">
        <v>1087</v>
      </c>
      <c r="F253" s="29" t="s">
        <v>93</v>
      </c>
      <c r="G253" s="112" t="s">
        <v>473</v>
      </c>
      <c r="H253" s="94" t="s">
        <v>1088</v>
      </c>
      <c r="I253" s="46" t="s">
        <v>49</v>
      </c>
      <c r="J253" s="46" t="s">
        <v>1081</v>
      </c>
      <c r="K253" s="45" t="s">
        <v>1078</v>
      </c>
      <c r="L253" s="54" t="s">
        <v>1018</v>
      </c>
      <c r="M253" s="54" t="s">
        <v>1071</v>
      </c>
      <c r="N253" s="141" t="s">
        <v>1089</v>
      </c>
      <c r="O253" s="63">
        <v>10</v>
      </c>
      <c r="P253" s="63">
        <v>10</v>
      </c>
      <c r="Q253" s="18">
        <v>0</v>
      </c>
      <c r="R253" s="35">
        <v>1</v>
      </c>
      <c r="S253" s="48">
        <v>291</v>
      </c>
      <c r="T253" s="48">
        <v>1020</v>
      </c>
      <c r="U253" s="35">
        <v>1</v>
      </c>
      <c r="V253" s="63">
        <v>53</v>
      </c>
      <c r="W253" s="63">
        <v>207</v>
      </c>
      <c r="X253" s="31" t="s">
        <v>1090</v>
      </c>
      <c r="Y253" s="31" t="s">
        <v>1084</v>
      </c>
      <c r="Z253" s="48"/>
    </row>
    <row r="254" s="3" customFormat="1" ht="66" customHeight="1" spans="1:26">
      <c r="A254" s="26" t="s">
        <v>1067</v>
      </c>
      <c r="B254" s="18">
        <f t="shared" si="25"/>
        <v>250</v>
      </c>
      <c r="C254" s="29" t="s">
        <v>67</v>
      </c>
      <c r="D254" s="29" t="s">
        <v>80</v>
      </c>
      <c r="E254" s="29" t="s">
        <v>146</v>
      </c>
      <c r="F254" s="29" t="s">
        <v>93</v>
      </c>
      <c r="G254" s="112" t="s">
        <v>473</v>
      </c>
      <c r="H254" s="28" t="s">
        <v>1091</v>
      </c>
      <c r="I254" s="46" t="s">
        <v>49</v>
      </c>
      <c r="J254" s="46" t="s">
        <v>473</v>
      </c>
      <c r="K254" s="45" t="s">
        <v>1078</v>
      </c>
      <c r="L254" s="54" t="s">
        <v>1018</v>
      </c>
      <c r="M254" s="54" t="s">
        <v>1071</v>
      </c>
      <c r="N254" s="18" t="s">
        <v>1092</v>
      </c>
      <c r="O254" s="46">
        <v>15</v>
      </c>
      <c r="P254" s="125">
        <v>15</v>
      </c>
      <c r="Q254" s="18">
        <v>0</v>
      </c>
      <c r="R254" s="35">
        <v>1</v>
      </c>
      <c r="S254" s="48">
        <v>371</v>
      </c>
      <c r="T254" s="48">
        <v>1300</v>
      </c>
      <c r="U254" s="35">
        <v>1</v>
      </c>
      <c r="V254" s="46">
        <v>130</v>
      </c>
      <c r="W254" s="46">
        <v>506</v>
      </c>
      <c r="X254" s="31" t="s">
        <v>1083</v>
      </c>
      <c r="Y254" s="31" t="s">
        <v>1084</v>
      </c>
      <c r="Z254" s="48"/>
    </row>
    <row r="255" s="3" customFormat="1" ht="81" customHeight="1" spans="1:26">
      <c r="A255" s="26" t="s">
        <v>1067</v>
      </c>
      <c r="B255" s="18">
        <f t="shared" si="25"/>
        <v>251</v>
      </c>
      <c r="C255" s="29" t="s">
        <v>33</v>
      </c>
      <c r="D255" s="29" t="s">
        <v>34</v>
      </c>
      <c r="E255" s="29" t="s">
        <v>221</v>
      </c>
      <c r="F255" s="29" t="s">
        <v>125</v>
      </c>
      <c r="G255" s="112" t="s">
        <v>1093</v>
      </c>
      <c r="H255" s="28" t="s">
        <v>1094</v>
      </c>
      <c r="I255" s="18" t="s">
        <v>85</v>
      </c>
      <c r="J255" s="18" t="s">
        <v>1093</v>
      </c>
      <c r="K255" s="18">
        <v>2023.03</v>
      </c>
      <c r="L255" s="18">
        <v>2023.11</v>
      </c>
      <c r="M255" s="54" t="s">
        <v>1071</v>
      </c>
      <c r="N255" s="46" t="s">
        <v>1095</v>
      </c>
      <c r="O255" s="142">
        <v>30</v>
      </c>
      <c r="P255" s="140">
        <v>30</v>
      </c>
      <c r="Q255" s="18">
        <v>0</v>
      </c>
      <c r="R255" s="35">
        <v>1</v>
      </c>
      <c r="S255" s="48">
        <v>354</v>
      </c>
      <c r="T255" s="48">
        <v>1242</v>
      </c>
      <c r="U255" s="35">
        <v>1</v>
      </c>
      <c r="V255" s="142">
        <v>119</v>
      </c>
      <c r="W255" s="146">
        <v>304</v>
      </c>
      <c r="X255" s="46" t="s">
        <v>1096</v>
      </c>
      <c r="Y255" s="46" t="s">
        <v>1097</v>
      </c>
      <c r="Z255" s="48"/>
    </row>
    <row r="256" s="3" customFormat="1" ht="77" customHeight="1" spans="1:26">
      <c r="A256" s="26" t="s">
        <v>45</v>
      </c>
      <c r="B256" s="18">
        <f t="shared" si="25"/>
        <v>252</v>
      </c>
      <c r="C256" s="29" t="s">
        <v>67</v>
      </c>
      <c r="D256" s="29" t="s">
        <v>153</v>
      </c>
      <c r="E256" s="29" t="s">
        <v>221</v>
      </c>
      <c r="F256" s="29" t="s">
        <v>110</v>
      </c>
      <c r="G256" s="112" t="s">
        <v>548</v>
      </c>
      <c r="H256" s="134" t="s">
        <v>1098</v>
      </c>
      <c r="I256" s="46" t="s">
        <v>180</v>
      </c>
      <c r="J256" s="46" t="s">
        <v>548</v>
      </c>
      <c r="K256" s="46">
        <v>2023.11</v>
      </c>
      <c r="L256" s="46" t="s">
        <v>1018</v>
      </c>
      <c r="M256" s="54" t="s">
        <v>1071</v>
      </c>
      <c r="N256" s="18" t="s">
        <v>1099</v>
      </c>
      <c r="O256" s="63">
        <v>12</v>
      </c>
      <c r="P256" s="143">
        <v>12</v>
      </c>
      <c r="Q256" s="18">
        <v>0</v>
      </c>
      <c r="R256" s="35">
        <v>1</v>
      </c>
      <c r="S256" s="48">
        <v>328</v>
      </c>
      <c r="T256" s="48">
        <v>1150</v>
      </c>
      <c r="U256" s="35">
        <v>1</v>
      </c>
      <c r="V256" s="63">
        <v>20</v>
      </c>
      <c r="W256" s="63">
        <v>50</v>
      </c>
      <c r="X256" s="18" t="s">
        <v>1100</v>
      </c>
      <c r="Y256" s="18" t="s">
        <v>1100</v>
      </c>
      <c r="Z256" s="48"/>
    </row>
    <row r="257" s="3" customFormat="1" ht="88" customHeight="1" spans="1:26">
      <c r="A257" s="26" t="s">
        <v>45</v>
      </c>
      <c r="B257" s="18">
        <f t="shared" si="25"/>
        <v>253</v>
      </c>
      <c r="C257" s="29" t="s">
        <v>33</v>
      </c>
      <c r="D257" s="29" t="s">
        <v>34</v>
      </c>
      <c r="E257" s="29" t="s">
        <v>806</v>
      </c>
      <c r="F257" s="29" t="s">
        <v>110</v>
      </c>
      <c r="G257" s="112" t="s">
        <v>548</v>
      </c>
      <c r="H257" s="28" t="s">
        <v>1101</v>
      </c>
      <c r="I257" s="46" t="s">
        <v>49</v>
      </c>
      <c r="J257" s="46" t="s">
        <v>1102</v>
      </c>
      <c r="K257" s="157">
        <v>2023.1</v>
      </c>
      <c r="L257" s="46">
        <v>2023.12</v>
      </c>
      <c r="M257" s="54" t="s">
        <v>1071</v>
      </c>
      <c r="N257" s="18" t="s">
        <v>1103</v>
      </c>
      <c r="O257" s="158">
        <v>20</v>
      </c>
      <c r="P257" s="159">
        <v>20</v>
      </c>
      <c r="Q257" s="18">
        <v>0</v>
      </c>
      <c r="R257" s="35">
        <v>1</v>
      </c>
      <c r="S257" s="48">
        <v>197</v>
      </c>
      <c r="T257" s="48">
        <v>690</v>
      </c>
      <c r="U257" s="35">
        <v>1</v>
      </c>
      <c r="V257" s="63">
        <v>16</v>
      </c>
      <c r="W257" s="63">
        <v>38</v>
      </c>
      <c r="X257" s="18" t="s">
        <v>1100</v>
      </c>
      <c r="Y257" s="18" t="s">
        <v>1100</v>
      </c>
      <c r="Z257" s="48"/>
    </row>
    <row r="258" s="3" customFormat="1" ht="66" customHeight="1" spans="1:26">
      <c r="A258" s="26" t="s">
        <v>45</v>
      </c>
      <c r="B258" s="18">
        <f t="shared" si="25"/>
        <v>254</v>
      </c>
      <c r="C258" s="29" t="s">
        <v>67</v>
      </c>
      <c r="D258" s="29" t="s">
        <v>80</v>
      </c>
      <c r="E258" s="29" t="s">
        <v>139</v>
      </c>
      <c r="F258" s="29" t="s">
        <v>110</v>
      </c>
      <c r="G258" s="112" t="s">
        <v>548</v>
      </c>
      <c r="H258" s="28" t="s">
        <v>1104</v>
      </c>
      <c r="I258" s="71" t="s">
        <v>49</v>
      </c>
      <c r="J258" s="46" t="s">
        <v>1105</v>
      </c>
      <c r="K258" s="157">
        <v>2023.1</v>
      </c>
      <c r="L258" s="46">
        <v>2023.12</v>
      </c>
      <c r="M258" s="54" t="s">
        <v>1071</v>
      </c>
      <c r="N258" s="18" t="s">
        <v>1106</v>
      </c>
      <c r="O258" s="63">
        <v>30</v>
      </c>
      <c r="P258" s="143">
        <v>30</v>
      </c>
      <c r="Q258" s="18">
        <v>0</v>
      </c>
      <c r="R258" s="35">
        <v>1</v>
      </c>
      <c r="S258" s="48">
        <v>228</v>
      </c>
      <c r="T258" s="48">
        <v>800</v>
      </c>
      <c r="U258" s="35">
        <v>1</v>
      </c>
      <c r="V258" s="63">
        <v>15</v>
      </c>
      <c r="W258" s="63">
        <v>35</v>
      </c>
      <c r="X258" s="18" t="s">
        <v>1107</v>
      </c>
      <c r="Y258" s="18" t="s">
        <v>1107</v>
      </c>
      <c r="Z258" s="48"/>
    </row>
    <row r="259" s="3" customFormat="1" ht="66" customHeight="1" spans="1:26">
      <c r="A259" s="26" t="s">
        <v>45</v>
      </c>
      <c r="B259" s="18">
        <f t="shared" si="25"/>
        <v>255</v>
      </c>
      <c r="C259" s="29" t="s">
        <v>67</v>
      </c>
      <c r="D259" s="29" t="s">
        <v>153</v>
      </c>
      <c r="E259" s="29" t="s">
        <v>154</v>
      </c>
      <c r="F259" s="29" t="s">
        <v>110</v>
      </c>
      <c r="G259" s="112" t="s">
        <v>548</v>
      </c>
      <c r="H259" s="28" t="s">
        <v>1108</v>
      </c>
      <c r="I259" s="46" t="s">
        <v>180</v>
      </c>
      <c r="J259" s="46" t="s">
        <v>1109</v>
      </c>
      <c r="K259" s="46" t="s">
        <v>1035</v>
      </c>
      <c r="L259" s="46" t="s">
        <v>1018</v>
      </c>
      <c r="M259" s="54" t="s">
        <v>1071</v>
      </c>
      <c r="N259" s="18" t="s">
        <v>1110</v>
      </c>
      <c r="O259" s="158">
        <v>20</v>
      </c>
      <c r="P259" s="159">
        <v>20</v>
      </c>
      <c r="Q259" s="18">
        <v>0</v>
      </c>
      <c r="R259" s="35">
        <v>1</v>
      </c>
      <c r="S259" s="48">
        <v>200</v>
      </c>
      <c r="T259" s="48">
        <v>700</v>
      </c>
      <c r="U259" s="35">
        <v>1</v>
      </c>
      <c r="V259" s="63">
        <v>15</v>
      </c>
      <c r="W259" s="63">
        <v>135</v>
      </c>
      <c r="X259" s="18" t="s">
        <v>1100</v>
      </c>
      <c r="Y259" s="18" t="s">
        <v>1100</v>
      </c>
      <c r="Z259" s="48"/>
    </row>
    <row r="260" s="3" customFormat="1" ht="66" customHeight="1" spans="1:26">
      <c r="A260" s="26" t="s">
        <v>45</v>
      </c>
      <c r="B260" s="18">
        <f t="shared" si="25"/>
        <v>256</v>
      </c>
      <c r="C260" s="29" t="s">
        <v>67</v>
      </c>
      <c r="D260" s="29" t="s">
        <v>80</v>
      </c>
      <c r="E260" s="29" t="s">
        <v>139</v>
      </c>
      <c r="F260" s="29" t="s">
        <v>110</v>
      </c>
      <c r="G260" s="112" t="s">
        <v>548</v>
      </c>
      <c r="H260" s="28" t="s">
        <v>1111</v>
      </c>
      <c r="I260" s="71" t="s">
        <v>49</v>
      </c>
      <c r="J260" s="46" t="s">
        <v>1112</v>
      </c>
      <c r="K260" s="46">
        <v>2023.07</v>
      </c>
      <c r="L260" s="46">
        <v>2023.11</v>
      </c>
      <c r="M260" s="54" t="s">
        <v>1071</v>
      </c>
      <c r="N260" s="18" t="s">
        <v>1113</v>
      </c>
      <c r="O260" s="46">
        <v>5</v>
      </c>
      <c r="P260" s="160">
        <v>5</v>
      </c>
      <c r="Q260" s="18">
        <v>0</v>
      </c>
      <c r="R260" s="35">
        <v>1</v>
      </c>
      <c r="S260" s="48">
        <v>108</v>
      </c>
      <c r="T260" s="48">
        <v>380</v>
      </c>
      <c r="U260" s="35">
        <v>1</v>
      </c>
      <c r="V260" s="46">
        <v>10</v>
      </c>
      <c r="W260" s="46">
        <v>25</v>
      </c>
      <c r="X260" s="18" t="s">
        <v>1114</v>
      </c>
      <c r="Y260" s="18" t="s">
        <v>1114</v>
      </c>
      <c r="Z260" s="48"/>
    </row>
    <row r="261" s="3" customFormat="1" ht="66" customHeight="1" spans="1:26">
      <c r="A261" s="26" t="s">
        <v>45</v>
      </c>
      <c r="B261" s="18">
        <f t="shared" si="25"/>
        <v>257</v>
      </c>
      <c r="C261" s="29" t="s">
        <v>67</v>
      </c>
      <c r="D261" s="29" t="s">
        <v>1019</v>
      </c>
      <c r="E261" s="29" t="s">
        <v>1020</v>
      </c>
      <c r="F261" s="29" t="s">
        <v>116</v>
      </c>
      <c r="G261" s="112" t="s">
        <v>1115</v>
      </c>
      <c r="H261" s="147" t="s">
        <v>1116</v>
      </c>
      <c r="I261" s="18" t="s">
        <v>49</v>
      </c>
      <c r="J261" s="161" t="s">
        <v>1115</v>
      </c>
      <c r="K261" s="18">
        <v>2023.09</v>
      </c>
      <c r="L261" s="141" t="s">
        <v>1117</v>
      </c>
      <c r="M261" s="54" t="s">
        <v>1071</v>
      </c>
      <c r="N261" s="141" t="s">
        <v>1118</v>
      </c>
      <c r="O261" s="161">
        <v>110</v>
      </c>
      <c r="P261" s="162">
        <v>100</v>
      </c>
      <c r="Q261" s="18">
        <v>10</v>
      </c>
      <c r="R261" s="35">
        <v>1</v>
      </c>
      <c r="S261" s="48">
        <v>194</v>
      </c>
      <c r="T261" s="48">
        <v>3340</v>
      </c>
      <c r="U261" s="35">
        <v>1</v>
      </c>
      <c r="V261" s="161">
        <v>103</v>
      </c>
      <c r="W261" s="161" t="s">
        <v>1119</v>
      </c>
      <c r="X261" s="141" t="s">
        <v>1120</v>
      </c>
      <c r="Y261" s="141" t="s">
        <v>1121</v>
      </c>
      <c r="Z261" s="48"/>
    </row>
    <row r="262" s="3" customFormat="1" ht="66" customHeight="1" spans="1:26">
      <c r="A262" s="26" t="s">
        <v>1067</v>
      </c>
      <c r="B262" s="18">
        <f t="shared" si="25"/>
        <v>258</v>
      </c>
      <c r="C262" s="29" t="s">
        <v>33</v>
      </c>
      <c r="D262" s="29" t="s">
        <v>34</v>
      </c>
      <c r="E262" s="29" t="s">
        <v>35</v>
      </c>
      <c r="F262" s="29" t="s">
        <v>116</v>
      </c>
      <c r="G262" s="112" t="s">
        <v>922</v>
      </c>
      <c r="H262" s="148" t="s">
        <v>1122</v>
      </c>
      <c r="I262" s="18" t="s">
        <v>49</v>
      </c>
      <c r="J262" s="141" t="s">
        <v>1123</v>
      </c>
      <c r="K262" s="18" t="s">
        <v>1035</v>
      </c>
      <c r="L262" s="141" t="s">
        <v>1124</v>
      </c>
      <c r="M262" s="54" t="s">
        <v>1071</v>
      </c>
      <c r="N262" s="141" t="s">
        <v>1125</v>
      </c>
      <c r="O262" s="63">
        <v>30</v>
      </c>
      <c r="P262" s="63">
        <v>30</v>
      </c>
      <c r="Q262" s="18">
        <v>0</v>
      </c>
      <c r="R262" s="35">
        <v>1</v>
      </c>
      <c r="S262" s="48">
        <v>197</v>
      </c>
      <c r="T262" s="48">
        <v>1690</v>
      </c>
      <c r="U262" s="35">
        <v>1</v>
      </c>
      <c r="V262" s="141">
        <v>113</v>
      </c>
      <c r="W262" s="141" t="s">
        <v>1126</v>
      </c>
      <c r="X262" s="141" t="s">
        <v>1127</v>
      </c>
      <c r="Y262" s="141" t="s">
        <v>1128</v>
      </c>
      <c r="Z262" s="48"/>
    </row>
    <row r="263" s="3" customFormat="1" ht="66" customHeight="1" spans="1:26">
      <c r="A263" s="26" t="s">
        <v>1067</v>
      </c>
      <c r="B263" s="18">
        <f t="shared" si="25"/>
        <v>259</v>
      </c>
      <c r="C263" s="29" t="s">
        <v>33</v>
      </c>
      <c r="D263" s="29" t="s">
        <v>34</v>
      </c>
      <c r="E263" s="29" t="s">
        <v>221</v>
      </c>
      <c r="F263" s="29" t="s">
        <v>104</v>
      </c>
      <c r="G263" s="18" t="s">
        <v>901</v>
      </c>
      <c r="H263" s="27" t="s">
        <v>1129</v>
      </c>
      <c r="I263" s="18" t="s">
        <v>85</v>
      </c>
      <c r="J263" s="18" t="s">
        <v>901</v>
      </c>
      <c r="K263" s="102" t="s">
        <v>1130</v>
      </c>
      <c r="L263" s="102" t="s">
        <v>1018</v>
      </c>
      <c r="M263" s="54" t="s">
        <v>1071</v>
      </c>
      <c r="N263" s="18" t="s">
        <v>1131</v>
      </c>
      <c r="O263" s="31">
        <v>30</v>
      </c>
      <c r="P263" s="31">
        <v>30</v>
      </c>
      <c r="Q263" s="18">
        <v>0</v>
      </c>
      <c r="R263" s="35">
        <v>1</v>
      </c>
      <c r="S263" s="48">
        <v>257</v>
      </c>
      <c r="T263" s="48">
        <v>900</v>
      </c>
      <c r="U263" s="35">
        <v>1</v>
      </c>
      <c r="V263" s="31">
        <v>84</v>
      </c>
      <c r="W263" s="31">
        <v>282</v>
      </c>
      <c r="X263" s="31" t="s">
        <v>1132</v>
      </c>
      <c r="Y263" s="31" t="s">
        <v>1133</v>
      </c>
      <c r="Z263" s="48"/>
    </row>
    <row r="264" s="3" customFormat="1" ht="88" customHeight="1" spans="1:26">
      <c r="A264" s="26" t="s">
        <v>1067</v>
      </c>
      <c r="B264" s="18">
        <f t="shared" si="25"/>
        <v>260</v>
      </c>
      <c r="C264" s="29" t="s">
        <v>33</v>
      </c>
      <c r="D264" s="29" t="s">
        <v>34</v>
      </c>
      <c r="E264" s="29" t="s">
        <v>806</v>
      </c>
      <c r="F264" s="29" t="s">
        <v>82</v>
      </c>
      <c r="G264" s="112" t="s">
        <v>1134</v>
      </c>
      <c r="H264" s="132" t="s">
        <v>1135</v>
      </c>
      <c r="I264" s="18" t="s">
        <v>49</v>
      </c>
      <c r="J264" s="146" t="s">
        <v>1136</v>
      </c>
      <c r="K264" s="18">
        <v>2023.03</v>
      </c>
      <c r="L264" s="18">
        <v>2023.12</v>
      </c>
      <c r="M264" s="54" t="s">
        <v>1071</v>
      </c>
      <c r="N264" s="18" t="s">
        <v>1137</v>
      </c>
      <c r="O264" s="146">
        <v>30</v>
      </c>
      <c r="P264" s="146">
        <v>30</v>
      </c>
      <c r="Q264" s="18">
        <v>0</v>
      </c>
      <c r="R264" s="35">
        <v>1</v>
      </c>
      <c r="S264" s="48">
        <v>320</v>
      </c>
      <c r="T264" s="48">
        <v>1120</v>
      </c>
      <c r="U264" s="35">
        <v>1</v>
      </c>
      <c r="V264" s="176">
        <v>70</v>
      </c>
      <c r="W264" s="146">
        <v>280</v>
      </c>
      <c r="X264" s="18" t="s">
        <v>1138</v>
      </c>
      <c r="Y264" s="18" t="s">
        <v>1138</v>
      </c>
      <c r="Z264" s="48"/>
    </row>
    <row r="265" s="3" customFormat="1" ht="80" customHeight="1" spans="1:26">
      <c r="A265" s="26" t="s">
        <v>45</v>
      </c>
      <c r="B265" s="18">
        <f t="shared" ref="B265:B274" si="26">ROW()-4</f>
        <v>261</v>
      </c>
      <c r="C265" s="29" t="s">
        <v>33</v>
      </c>
      <c r="D265" s="29" t="s">
        <v>34</v>
      </c>
      <c r="E265" s="29" t="s">
        <v>35</v>
      </c>
      <c r="F265" s="29" t="s">
        <v>82</v>
      </c>
      <c r="G265" s="112" t="s">
        <v>462</v>
      </c>
      <c r="H265" s="132" t="s">
        <v>1139</v>
      </c>
      <c r="I265" s="46" t="s">
        <v>49</v>
      </c>
      <c r="J265" s="140" t="s">
        <v>464</v>
      </c>
      <c r="K265" s="18">
        <v>2023.09</v>
      </c>
      <c r="L265" s="18">
        <v>2023.11</v>
      </c>
      <c r="M265" s="54" t="s">
        <v>1071</v>
      </c>
      <c r="N265" s="39" t="s">
        <v>406</v>
      </c>
      <c r="O265" s="63">
        <v>40</v>
      </c>
      <c r="P265" s="143">
        <v>40</v>
      </c>
      <c r="Q265" s="18">
        <v>0</v>
      </c>
      <c r="R265" s="35">
        <v>1</v>
      </c>
      <c r="S265" s="48">
        <v>271</v>
      </c>
      <c r="T265" s="48">
        <v>950</v>
      </c>
      <c r="U265" s="35">
        <v>1</v>
      </c>
      <c r="V265" s="46">
        <v>17</v>
      </c>
      <c r="W265" s="46">
        <v>146</v>
      </c>
      <c r="X265" s="54" t="s">
        <v>1140</v>
      </c>
      <c r="Y265" s="183" t="s">
        <v>422</v>
      </c>
      <c r="Z265" s="48"/>
    </row>
    <row r="266" s="3" customFormat="1" ht="66" customHeight="1" spans="1:26">
      <c r="A266" s="26" t="s">
        <v>45</v>
      </c>
      <c r="B266" s="18">
        <f t="shared" si="26"/>
        <v>262</v>
      </c>
      <c r="C266" s="29" t="s">
        <v>67</v>
      </c>
      <c r="D266" s="29" t="s">
        <v>207</v>
      </c>
      <c r="E266" s="29" t="s">
        <v>208</v>
      </c>
      <c r="F266" s="29" t="s">
        <v>82</v>
      </c>
      <c r="G266" s="112" t="s">
        <v>462</v>
      </c>
      <c r="H266" s="94" t="s">
        <v>1141</v>
      </c>
      <c r="I266" s="46" t="s">
        <v>49</v>
      </c>
      <c r="J266" s="161" t="s">
        <v>1142</v>
      </c>
      <c r="K266" s="18">
        <v>2023.09</v>
      </c>
      <c r="L266" s="18">
        <v>2023.11</v>
      </c>
      <c r="M266" s="54" t="s">
        <v>1071</v>
      </c>
      <c r="N266" s="31" t="s">
        <v>1143</v>
      </c>
      <c r="O266" s="63">
        <v>60</v>
      </c>
      <c r="P266" s="143">
        <v>60</v>
      </c>
      <c r="Q266" s="18">
        <v>0</v>
      </c>
      <c r="R266" s="35">
        <v>1</v>
      </c>
      <c r="S266" s="48">
        <v>371</v>
      </c>
      <c r="T266" s="48">
        <v>1300</v>
      </c>
      <c r="U266" s="35">
        <v>1</v>
      </c>
      <c r="V266" s="63">
        <v>234</v>
      </c>
      <c r="W266" s="63">
        <v>335</v>
      </c>
      <c r="X266" s="141" t="s">
        <v>1144</v>
      </c>
      <c r="Y266" s="141" t="s">
        <v>1145</v>
      </c>
      <c r="Z266" s="48"/>
    </row>
    <row r="267" s="3" customFormat="1" ht="66" customHeight="1" spans="1:26">
      <c r="A267" s="26" t="s">
        <v>1067</v>
      </c>
      <c r="B267" s="18">
        <f t="shared" si="26"/>
        <v>263</v>
      </c>
      <c r="C267" s="29" t="s">
        <v>67</v>
      </c>
      <c r="D267" s="29" t="s">
        <v>153</v>
      </c>
      <c r="E267" s="29" t="s">
        <v>154</v>
      </c>
      <c r="F267" s="29" t="s">
        <v>36</v>
      </c>
      <c r="G267" s="149" t="s">
        <v>1146</v>
      </c>
      <c r="H267" s="150" t="s">
        <v>1147</v>
      </c>
      <c r="I267" s="149" t="s">
        <v>1148</v>
      </c>
      <c r="J267" s="149" t="s">
        <v>1146</v>
      </c>
      <c r="K267" s="45" t="s">
        <v>1078</v>
      </c>
      <c r="L267" s="54" t="s">
        <v>520</v>
      </c>
      <c r="M267" s="54" t="s">
        <v>1071</v>
      </c>
      <c r="N267" s="149" t="s">
        <v>1149</v>
      </c>
      <c r="O267" s="149">
        <v>30</v>
      </c>
      <c r="P267" s="149">
        <v>30</v>
      </c>
      <c r="Q267" s="18">
        <v>0</v>
      </c>
      <c r="R267" s="35">
        <v>1</v>
      </c>
      <c r="S267" s="48">
        <v>514</v>
      </c>
      <c r="T267" s="48">
        <v>1800</v>
      </c>
      <c r="U267" s="35">
        <v>1</v>
      </c>
      <c r="V267" s="149">
        <v>153</v>
      </c>
      <c r="W267" s="149">
        <v>566</v>
      </c>
      <c r="X267" s="149" t="s">
        <v>1150</v>
      </c>
      <c r="Y267" s="149" t="s">
        <v>1151</v>
      </c>
      <c r="Z267" s="48"/>
    </row>
    <row r="268" s="3" customFormat="1" ht="66" customHeight="1" spans="1:26">
      <c r="A268" s="26" t="s">
        <v>1067</v>
      </c>
      <c r="B268" s="18">
        <f t="shared" si="26"/>
        <v>264</v>
      </c>
      <c r="C268" s="29" t="s">
        <v>67</v>
      </c>
      <c r="D268" s="29" t="s">
        <v>80</v>
      </c>
      <c r="E268" s="29" t="s">
        <v>146</v>
      </c>
      <c r="F268" s="29" t="s">
        <v>122</v>
      </c>
      <c r="G268" s="151" t="s">
        <v>1152</v>
      </c>
      <c r="H268" s="152" t="s">
        <v>1153</v>
      </c>
      <c r="I268" s="31" t="s">
        <v>49</v>
      </c>
      <c r="J268" s="151" t="s">
        <v>1152</v>
      </c>
      <c r="K268" s="18">
        <v>2023.09</v>
      </c>
      <c r="L268" s="29">
        <v>2023.12</v>
      </c>
      <c r="M268" s="54" t="s">
        <v>1071</v>
      </c>
      <c r="N268" s="35" t="s">
        <v>1154</v>
      </c>
      <c r="O268" s="151">
        <v>30</v>
      </c>
      <c r="P268" s="151">
        <v>30</v>
      </c>
      <c r="Q268" s="18">
        <v>0</v>
      </c>
      <c r="R268" s="35">
        <v>1</v>
      </c>
      <c r="S268" s="48">
        <v>657</v>
      </c>
      <c r="T268" s="48">
        <v>2300</v>
      </c>
      <c r="U268" s="35">
        <v>1</v>
      </c>
      <c r="V268" s="177">
        <v>280</v>
      </c>
      <c r="W268" s="151">
        <v>980</v>
      </c>
      <c r="X268" s="35" t="s">
        <v>1155</v>
      </c>
      <c r="Y268" s="31" t="s">
        <v>1156</v>
      </c>
      <c r="Z268" s="48"/>
    </row>
    <row r="269" s="3" customFormat="1" ht="75" customHeight="1" spans="1:26">
      <c r="A269" s="26" t="s">
        <v>45</v>
      </c>
      <c r="B269" s="18">
        <f t="shared" si="26"/>
        <v>265</v>
      </c>
      <c r="C269" s="18" t="s">
        <v>33</v>
      </c>
      <c r="D269" s="18" t="s">
        <v>34</v>
      </c>
      <c r="E269" s="18" t="s">
        <v>35</v>
      </c>
      <c r="F269" s="18" t="s">
        <v>46</v>
      </c>
      <c r="G269" s="18" t="s">
        <v>47</v>
      </c>
      <c r="H269" s="28" t="s">
        <v>1157</v>
      </c>
      <c r="I269" s="31" t="s">
        <v>49</v>
      </c>
      <c r="J269" s="151" t="s">
        <v>47</v>
      </c>
      <c r="K269" s="18">
        <v>2023.09</v>
      </c>
      <c r="L269" s="29">
        <v>2023.12</v>
      </c>
      <c r="M269" s="54" t="s">
        <v>1071</v>
      </c>
      <c r="N269" s="46" t="s">
        <v>1158</v>
      </c>
      <c r="O269" s="151">
        <v>40</v>
      </c>
      <c r="P269" s="163">
        <v>40</v>
      </c>
      <c r="Q269" s="18">
        <v>0</v>
      </c>
      <c r="R269" s="35">
        <v>1</v>
      </c>
      <c r="S269" s="48">
        <v>1022</v>
      </c>
      <c r="T269" s="48">
        <v>4122</v>
      </c>
      <c r="U269" s="35">
        <v>1</v>
      </c>
      <c r="V269" s="177">
        <v>230</v>
      </c>
      <c r="W269" s="151">
        <v>920</v>
      </c>
      <c r="X269" s="46" t="s">
        <v>52</v>
      </c>
      <c r="Y269" s="46" t="s">
        <v>52</v>
      </c>
      <c r="Z269" s="48"/>
    </row>
    <row r="270" s="3" customFormat="1" ht="150" customHeight="1" spans="1:26">
      <c r="A270" s="26" t="s">
        <v>73</v>
      </c>
      <c r="B270" s="18">
        <f t="shared" si="26"/>
        <v>266</v>
      </c>
      <c r="C270" s="29" t="s">
        <v>1159</v>
      </c>
      <c r="D270" s="29" t="s">
        <v>1159</v>
      </c>
      <c r="E270" s="29" t="s">
        <v>1160</v>
      </c>
      <c r="F270" s="46" t="s">
        <v>1161</v>
      </c>
      <c r="G270" s="112"/>
      <c r="H270" s="27" t="s">
        <v>1162</v>
      </c>
      <c r="I270" s="18" t="s">
        <v>49</v>
      </c>
      <c r="J270" s="46" t="s">
        <v>1161</v>
      </c>
      <c r="K270" s="45">
        <v>45139</v>
      </c>
      <c r="L270" s="45">
        <v>45261</v>
      </c>
      <c r="M270" s="18" t="s">
        <v>1163</v>
      </c>
      <c r="N270" s="18" t="s">
        <v>1164</v>
      </c>
      <c r="O270" s="79">
        <v>221</v>
      </c>
      <c r="P270" s="49">
        <v>221</v>
      </c>
      <c r="Q270" s="18">
        <v>0</v>
      </c>
      <c r="R270" s="48">
        <v>18</v>
      </c>
      <c r="S270" s="48">
        <v>1550</v>
      </c>
      <c r="T270" s="48">
        <v>6200</v>
      </c>
      <c r="U270" s="48"/>
      <c r="V270" s="48">
        <v>1550</v>
      </c>
      <c r="W270" s="48">
        <v>6200</v>
      </c>
      <c r="X270" s="46" t="s">
        <v>1165</v>
      </c>
      <c r="Y270" s="46" t="s">
        <v>1165</v>
      </c>
      <c r="Z270" s="48"/>
    </row>
    <row r="271" s="3" customFormat="1" ht="86" customHeight="1" spans="1:26">
      <c r="A271" s="26" t="s">
        <v>45</v>
      </c>
      <c r="B271" s="18">
        <f t="shared" si="26"/>
        <v>267</v>
      </c>
      <c r="C271" s="29" t="s">
        <v>33</v>
      </c>
      <c r="D271" s="29" t="s">
        <v>34</v>
      </c>
      <c r="E271" s="29" t="s">
        <v>1075</v>
      </c>
      <c r="F271" s="35" t="s">
        <v>110</v>
      </c>
      <c r="G271" s="35" t="s">
        <v>686</v>
      </c>
      <c r="H271" s="96" t="s">
        <v>1166</v>
      </c>
      <c r="I271" s="35" t="s">
        <v>49</v>
      </c>
      <c r="J271" s="35" t="s">
        <v>1167</v>
      </c>
      <c r="K271" s="104">
        <v>45233</v>
      </c>
      <c r="L271" s="104">
        <v>45325</v>
      </c>
      <c r="M271" s="35" t="s">
        <v>589</v>
      </c>
      <c r="N271" s="35" t="s">
        <v>1168</v>
      </c>
      <c r="O271" s="35">
        <v>40</v>
      </c>
      <c r="P271" s="35">
        <v>40</v>
      </c>
      <c r="Q271" s="18">
        <v>0</v>
      </c>
      <c r="R271" s="58">
        <v>1</v>
      </c>
      <c r="S271" s="58">
        <v>189</v>
      </c>
      <c r="T271" s="58">
        <v>726</v>
      </c>
      <c r="U271" s="58">
        <v>1</v>
      </c>
      <c r="V271" s="58">
        <v>57</v>
      </c>
      <c r="W271" s="58">
        <v>230</v>
      </c>
      <c r="X271" s="35" t="s">
        <v>422</v>
      </c>
      <c r="Y271" s="35" t="s">
        <v>422</v>
      </c>
      <c r="Z271" s="111"/>
    </row>
    <row r="272" s="3" customFormat="1" ht="87" customHeight="1" spans="1:26">
      <c r="A272" s="26" t="s">
        <v>45</v>
      </c>
      <c r="B272" s="18">
        <f t="shared" si="26"/>
        <v>268</v>
      </c>
      <c r="C272" s="29" t="s">
        <v>33</v>
      </c>
      <c r="D272" s="29" t="s">
        <v>34</v>
      </c>
      <c r="E272" s="29" t="s">
        <v>1075</v>
      </c>
      <c r="F272" s="35" t="s">
        <v>110</v>
      </c>
      <c r="G272" s="35" t="s">
        <v>1169</v>
      </c>
      <c r="H272" s="96" t="s">
        <v>1170</v>
      </c>
      <c r="I272" s="35" t="s">
        <v>49</v>
      </c>
      <c r="J272" s="35" t="s">
        <v>1171</v>
      </c>
      <c r="K272" s="104">
        <v>45234</v>
      </c>
      <c r="L272" s="104">
        <v>45326</v>
      </c>
      <c r="M272" s="35" t="s">
        <v>589</v>
      </c>
      <c r="N272" s="35" t="s">
        <v>1172</v>
      </c>
      <c r="O272" s="35">
        <v>34.5</v>
      </c>
      <c r="P272" s="35">
        <v>34.5</v>
      </c>
      <c r="Q272" s="18">
        <v>0</v>
      </c>
      <c r="R272" s="58">
        <v>1</v>
      </c>
      <c r="S272" s="58">
        <v>208</v>
      </c>
      <c r="T272" s="58">
        <v>830</v>
      </c>
      <c r="U272" s="58">
        <v>1</v>
      </c>
      <c r="V272" s="58">
        <v>65</v>
      </c>
      <c r="W272" s="58">
        <v>262</v>
      </c>
      <c r="X272" s="35" t="s">
        <v>422</v>
      </c>
      <c r="Y272" s="35" t="s">
        <v>422</v>
      </c>
      <c r="Z272" s="111"/>
    </row>
    <row r="273" s="3" customFormat="1" ht="90" customHeight="1" spans="1:26">
      <c r="A273" s="26" t="s">
        <v>45</v>
      </c>
      <c r="B273" s="18">
        <f t="shared" si="26"/>
        <v>269</v>
      </c>
      <c r="C273" s="29" t="s">
        <v>33</v>
      </c>
      <c r="D273" s="29" t="s">
        <v>34</v>
      </c>
      <c r="E273" s="29" t="s">
        <v>1075</v>
      </c>
      <c r="F273" s="35" t="s">
        <v>90</v>
      </c>
      <c r="G273" s="35" t="s">
        <v>1173</v>
      </c>
      <c r="H273" s="96" t="s">
        <v>1174</v>
      </c>
      <c r="I273" s="35" t="s">
        <v>49</v>
      </c>
      <c r="J273" s="35" t="s">
        <v>1175</v>
      </c>
      <c r="K273" s="104">
        <v>45235</v>
      </c>
      <c r="L273" s="104">
        <v>45327</v>
      </c>
      <c r="M273" s="35" t="s">
        <v>589</v>
      </c>
      <c r="N273" s="35" t="s">
        <v>1176</v>
      </c>
      <c r="O273" s="35">
        <v>38</v>
      </c>
      <c r="P273" s="35">
        <v>38</v>
      </c>
      <c r="Q273" s="18">
        <v>0</v>
      </c>
      <c r="R273" s="58">
        <v>1</v>
      </c>
      <c r="S273" s="58">
        <v>179</v>
      </c>
      <c r="T273" s="58">
        <v>645</v>
      </c>
      <c r="U273" s="58">
        <v>1</v>
      </c>
      <c r="V273" s="58">
        <v>50</v>
      </c>
      <c r="W273" s="58">
        <v>198</v>
      </c>
      <c r="X273" s="35" t="s">
        <v>422</v>
      </c>
      <c r="Y273" s="35" t="s">
        <v>422</v>
      </c>
      <c r="Z273" s="111"/>
    </row>
    <row r="274" s="3" customFormat="1" ht="90" customHeight="1" spans="1:26">
      <c r="A274" s="26" t="s">
        <v>45</v>
      </c>
      <c r="B274" s="18">
        <f t="shared" si="26"/>
        <v>270</v>
      </c>
      <c r="C274" s="29" t="s">
        <v>33</v>
      </c>
      <c r="D274" s="29" t="s">
        <v>34</v>
      </c>
      <c r="E274" s="29" t="s">
        <v>1075</v>
      </c>
      <c r="F274" s="35" t="s">
        <v>116</v>
      </c>
      <c r="G274" s="35" t="s">
        <v>1177</v>
      </c>
      <c r="H274" s="96" t="s">
        <v>1178</v>
      </c>
      <c r="I274" s="35" t="s">
        <v>49</v>
      </c>
      <c r="J274" s="35" t="s">
        <v>1179</v>
      </c>
      <c r="K274" s="104">
        <v>45236</v>
      </c>
      <c r="L274" s="104">
        <v>45328</v>
      </c>
      <c r="M274" s="35" t="s">
        <v>589</v>
      </c>
      <c r="N274" s="35" t="s">
        <v>1180</v>
      </c>
      <c r="O274" s="35">
        <v>36.5</v>
      </c>
      <c r="P274" s="35">
        <v>36.5</v>
      </c>
      <c r="Q274" s="18">
        <v>0</v>
      </c>
      <c r="R274" s="58">
        <v>1</v>
      </c>
      <c r="S274" s="58">
        <v>198</v>
      </c>
      <c r="T274" s="58">
        <v>759</v>
      </c>
      <c r="U274" s="58">
        <v>1</v>
      </c>
      <c r="V274" s="58">
        <v>70</v>
      </c>
      <c r="W274" s="58">
        <v>283</v>
      </c>
      <c r="X274" s="35" t="s">
        <v>422</v>
      </c>
      <c r="Y274" s="35" t="s">
        <v>422</v>
      </c>
      <c r="Z274" s="111"/>
    </row>
    <row r="275" s="7" customFormat="1" ht="90" customHeight="1" spans="1:27">
      <c r="A275" s="26" t="s">
        <v>1181</v>
      </c>
      <c r="B275" s="18">
        <f t="shared" ref="B275:B306" si="27">ROW()-4</f>
        <v>271</v>
      </c>
      <c r="C275" s="29" t="s">
        <v>74</v>
      </c>
      <c r="D275" s="29" t="s">
        <v>1182</v>
      </c>
      <c r="E275" s="29" t="s">
        <v>1183</v>
      </c>
      <c r="F275" s="35"/>
      <c r="G275" s="153" t="s">
        <v>197</v>
      </c>
      <c r="H275" s="28" t="s">
        <v>1184</v>
      </c>
      <c r="I275" s="46" t="s">
        <v>200</v>
      </c>
      <c r="J275" s="153" t="s">
        <v>197</v>
      </c>
      <c r="K275" s="80">
        <v>202301</v>
      </c>
      <c r="L275" s="80">
        <v>202312</v>
      </c>
      <c r="M275" s="46" t="s">
        <v>1185</v>
      </c>
      <c r="N275" s="46" t="s">
        <v>1186</v>
      </c>
      <c r="O275" s="79">
        <v>170</v>
      </c>
      <c r="P275" s="79">
        <v>170</v>
      </c>
      <c r="Q275" s="18">
        <v>0</v>
      </c>
      <c r="R275" s="58">
        <v>301</v>
      </c>
      <c r="S275" s="58">
        <v>4871</v>
      </c>
      <c r="T275" s="80">
        <v>17050</v>
      </c>
      <c r="U275" s="58">
        <v>301</v>
      </c>
      <c r="V275" s="58">
        <v>4871</v>
      </c>
      <c r="W275" s="80">
        <v>17050</v>
      </c>
      <c r="X275" s="46" t="s">
        <v>1186</v>
      </c>
      <c r="Y275" s="46" t="s">
        <v>1186</v>
      </c>
      <c r="Z275" s="58"/>
      <c r="AA275" s="3"/>
    </row>
    <row r="276" s="7" customFormat="1" ht="90" customHeight="1" spans="1:27">
      <c r="A276" s="26" t="s">
        <v>1181</v>
      </c>
      <c r="B276" s="18">
        <f t="shared" si="27"/>
        <v>272</v>
      </c>
      <c r="C276" s="29" t="s">
        <v>74</v>
      </c>
      <c r="D276" s="29" t="s">
        <v>1187</v>
      </c>
      <c r="E276" s="29" t="s">
        <v>1188</v>
      </c>
      <c r="F276" s="35"/>
      <c r="G276" s="154" t="s">
        <v>197</v>
      </c>
      <c r="H276" s="27" t="s">
        <v>1189</v>
      </c>
      <c r="I276" s="18" t="s">
        <v>49</v>
      </c>
      <c r="J276" s="154" t="s">
        <v>197</v>
      </c>
      <c r="K276" s="164">
        <v>44835</v>
      </c>
      <c r="L276" s="165">
        <v>45016</v>
      </c>
      <c r="M276" s="46" t="s">
        <v>1190</v>
      </c>
      <c r="N276" s="18" t="s">
        <v>1191</v>
      </c>
      <c r="O276" s="79">
        <v>461.23</v>
      </c>
      <c r="P276" s="79">
        <v>461.23</v>
      </c>
      <c r="Q276" s="18">
        <v>0</v>
      </c>
      <c r="R276" s="58">
        <v>301</v>
      </c>
      <c r="S276" s="58">
        <v>13705</v>
      </c>
      <c r="T276" s="18">
        <v>47967</v>
      </c>
      <c r="U276" s="58">
        <v>301</v>
      </c>
      <c r="V276" s="58">
        <v>13705</v>
      </c>
      <c r="W276" s="18">
        <v>47967</v>
      </c>
      <c r="X276" s="18" t="s">
        <v>1192</v>
      </c>
      <c r="Y276" s="18" t="s">
        <v>1193</v>
      </c>
      <c r="Z276" s="58"/>
      <c r="AA276" s="3"/>
    </row>
    <row r="277" s="7" customFormat="1" ht="125" customHeight="1" spans="1:27">
      <c r="A277" s="26" t="s">
        <v>1181</v>
      </c>
      <c r="B277" s="18">
        <f t="shared" si="27"/>
        <v>273</v>
      </c>
      <c r="C277" s="29" t="s">
        <v>74</v>
      </c>
      <c r="D277" s="29" t="s">
        <v>1187</v>
      </c>
      <c r="E277" s="29" t="s">
        <v>1194</v>
      </c>
      <c r="F277" s="35"/>
      <c r="G277" s="154" t="s">
        <v>197</v>
      </c>
      <c r="H277" s="27" t="s">
        <v>1195</v>
      </c>
      <c r="I277" s="18" t="s">
        <v>49</v>
      </c>
      <c r="J277" s="154" t="s">
        <v>197</v>
      </c>
      <c r="K277" s="164">
        <v>44927</v>
      </c>
      <c r="L277" s="165">
        <v>45291</v>
      </c>
      <c r="M277" s="46" t="s">
        <v>1196</v>
      </c>
      <c r="N277" s="18" t="s">
        <v>1197</v>
      </c>
      <c r="O277" s="79">
        <v>1200</v>
      </c>
      <c r="P277" s="79">
        <v>1200</v>
      </c>
      <c r="Q277" s="18">
        <v>0</v>
      </c>
      <c r="R277" s="58">
        <v>301</v>
      </c>
      <c r="S277" s="58">
        <v>8229</v>
      </c>
      <c r="T277" s="18">
        <v>13000</v>
      </c>
      <c r="U277" s="58">
        <v>301</v>
      </c>
      <c r="V277" s="58">
        <v>8229</v>
      </c>
      <c r="W277" s="18">
        <v>13000</v>
      </c>
      <c r="X277" s="18" t="s">
        <v>1198</v>
      </c>
      <c r="Y277" s="18" t="s">
        <v>1199</v>
      </c>
      <c r="Z277" s="58"/>
      <c r="AA277" s="3"/>
    </row>
    <row r="278" s="7" customFormat="1" ht="90" customHeight="1" spans="1:27">
      <c r="A278" s="26" t="s">
        <v>1181</v>
      </c>
      <c r="B278" s="18">
        <f t="shared" si="27"/>
        <v>274</v>
      </c>
      <c r="C278" s="29" t="s">
        <v>33</v>
      </c>
      <c r="D278" s="29" t="s">
        <v>228</v>
      </c>
      <c r="E278" s="29" t="s">
        <v>1200</v>
      </c>
      <c r="F278" s="35"/>
      <c r="G278" s="46" t="s">
        <v>1201</v>
      </c>
      <c r="H278" s="28" t="s">
        <v>1202</v>
      </c>
      <c r="I278" s="46" t="s">
        <v>49</v>
      </c>
      <c r="J278" s="46" t="s">
        <v>1201</v>
      </c>
      <c r="K278" s="164">
        <v>45047</v>
      </c>
      <c r="L278" s="80" t="s">
        <v>442</v>
      </c>
      <c r="M278" s="54" t="s">
        <v>1203</v>
      </c>
      <c r="N278" s="46" t="s">
        <v>1204</v>
      </c>
      <c r="O278" s="79">
        <v>550</v>
      </c>
      <c r="P278" s="79">
        <v>550</v>
      </c>
      <c r="Q278" s="18">
        <v>0</v>
      </c>
      <c r="R278" s="58">
        <v>301</v>
      </c>
      <c r="S278" s="58">
        <v>1517</v>
      </c>
      <c r="T278" s="80">
        <v>5308</v>
      </c>
      <c r="U278" s="58">
        <v>301</v>
      </c>
      <c r="V278" s="58">
        <v>1517</v>
      </c>
      <c r="W278" s="80">
        <v>5308</v>
      </c>
      <c r="X278" s="46" t="s">
        <v>1205</v>
      </c>
      <c r="Y278" s="46" t="s">
        <v>1206</v>
      </c>
      <c r="Z278" s="58"/>
      <c r="AA278" s="3"/>
    </row>
    <row r="279" s="3" customFormat="1" ht="151.2" spans="1:26">
      <c r="A279" s="26"/>
      <c r="B279" s="18">
        <f t="shared" si="27"/>
        <v>275</v>
      </c>
      <c r="C279" s="29" t="s">
        <v>33</v>
      </c>
      <c r="D279" s="29" t="s">
        <v>228</v>
      </c>
      <c r="E279" s="29" t="s">
        <v>562</v>
      </c>
      <c r="F279" s="29" t="s">
        <v>125</v>
      </c>
      <c r="G279" s="112" t="s">
        <v>641</v>
      </c>
      <c r="H279" s="28" t="s">
        <v>1207</v>
      </c>
      <c r="I279" s="18" t="s">
        <v>49</v>
      </c>
      <c r="J279" s="54" t="s">
        <v>1208</v>
      </c>
      <c r="K279" s="59">
        <v>45170</v>
      </c>
      <c r="L279" s="59">
        <v>45261</v>
      </c>
      <c r="M279" s="54" t="s">
        <v>566</v>
      </c>
      <c r="N279" s="18" t="s">
        <v>1209</v>
      </c>
      <c r="O279" s="54">
        <v>60</v>
      </c>
      <c r="P279" s="54">
        <v>60</v>
      </c>
      <c r="Q279" s="18">
        <v>0</v>
      </c>
      <c r="R279" s="48">
        <v>1</v>
      </c>
      <c r="S279" s="48">
        <v>325</v>
      </c>
      <c r="T279" s="48">
        <v>980</v>
      </c>
      <c r="U279" s="48">
        <v>1</v>
      </c>
      <c r="V279" s="48">
        <v>45</v>
      </c>
      <c r="W279" s="48">
        <v>180</v>
      </c>
      <c r="X279" s="18" t="s">
        <v>1210</v>
      </c>
      <c r="Y279" s="18" t="s">
        <v>1210</v>
      </c>
      <c r="Z279" s="48"/>
    </row>
    <row r="280" s="3" customFormat="1" ht="151.2" spans="1:26">
      <c r="A280" s="26"/>
      <c r="B280" s="18">
        <f t="shared" si="27"/>
        <v>276</v>
      </c>
      <c r="C280" s="29" t="s">
        <v>33</v>
      </c>
      <c r="D280" s="29" t="s">
        <v>228</v>
      </c>
      <c r="E280" s="29" t="s">
        <v>562</v>
      </c>
      <c r="F280" s="29" t="s">
        <v>125</v>
      </c>
      <c r="G280" s="112" t="s">
        <v>1211</v>
      </c>
      <c r="H280" s="28" t="s">
        <v>1212</v>
      </c>
      <c r="I280" s="18" t="s">
        <v>49</v>
      </c>
      <c r="J280" s="54" t="s">
        <v>1213</v>
      </c>
      <c r="K280" s="59">
        <v>45170</v>
      </c>
      <c r="L280" s="59">
        <v>45261</v>
      </c>
      <c r="M280" s="54" t="s">
        <v>566</v>
      </c>
      <c r="N280" s="18" t="s">
        <v>1214</v>
      </c>
      <c r="O280" s="54">
        <v>50</v>
      </c>
      <c r="P280" s="54">
        <v>50</v>
      </c>
      <c r="Q280" s="18">
        <v>0</v>
      </c>
      <c r="R280" s="48">
        <v>1</v>
      </c>
      <c r="S280" s="48">
        <v>300</v>
      </c>
      <c r="T280" s="48">
        <v>900</v>
      </c>
      <c r="U280" s="48">
        <v>1</v>
      </c>
      <c r="V280" s="48">
        <v>45</v>
      </c>
      <c r="W280" s="48">
        <v>175</v>
      </c>
      <c r="X280" s="18" t="s">
        <v>1210</v>
      </c>
      <c r="Y280" s="18" t="s">
        <v>1210</v>
      </c>
      <c r="Z280" s="48"/>
    </row>
    <row r="281" s="3" customFormat="1" ht="151.2" spans="1:26">
      <c r="A281" s="26"/>
      <c r="B281" s="18">
        <f t="shared" si="27"/>
        <v>277</v>
      </c>
      <c r="C281" s="29" t="s">
        <v>33</v>
      </c>
      <c r="D281" s="29" t="s">
        <v>228</v>
      </c>
      <c r="E281" s="29" t="s">
        <v>562</v>
      </c>
      <c r="F281" s="29" t="s">
        <v>125</v>
      </c>
      <c r="G281" s="112" t="s">
        <v>1215</v>
      </c>
      <c r="H281" s="28" t="s">
        <v>1216</v>
      </c>
      <c r="I281" s="18" t="s">
        <v>49</v>
      </c>
      <c r="J281" s="54" t="s">
        <v>1217</v>
      </c>
      <c r="K281" s="59">
        <v>45170</v>
      </c>
      <c r="L281" s="59">
        <v>45261</v>
      </c>
      <c r="M281" s="54" t="s">
        <v>566</v>
      </c>
      <c r="N281" s="18" t="s">
        <v>1218</v>
      </c>
      <c r="O281" s="54">
        <v>105</v>
      </c>
      <c r="P281" s="54">
        <v>105</v>
      </c>
      <c r="Q281" s="18">
        <v>0</v>
      </c>
      <c r="R281" s="48">
        <v>1</v>
      </c>
      <c r="S281" s="48">
        <v>400</v>
      </c>
      <c r="T281" s="48">
        <v>1200</v>
      </c>
      <c r="U281" s="48">
        <v>1</v>
      </c>
      <c r="V281" s="48">
        <v>60</v>
      </c>
      <c r="W281" s="48">
        <v>240</v>
      </c>
      <c r="X281" s="18" t="s">
        <v>1210</v>
      </c>
      <c r="Y281" s="18" t="s">
        <v>1210</v>
      </c>
      <c r="Z281" s="48"/>
    </row>
    <row r="282" s="3" customFormat="1" ht="151.2" spans="1:26">
      <c r="A282" s="26"/>
      <c r="B282" s="18">
        <f t="shared" si="27"/>
        <v>278</v>
      </c>
      <c r="C282" s="29" t="s">
        <v>33</v>
      </c>
      <c r="D282" s="29" t="s">
        <v>228</v>
      </c>
      <c r="E282" s="29" t="s">
        <v>562</v>
      </c>
      <c r="F282" s="29" t="s">
        <v>125</v>
      </c>
      <c r="G282" s="112" t="s">
        <v>251</v>
      </c>
      <c r="H282" s="28" t="s">
        <v>1219</v>
      </c>
      <c r="I282" s="18" t="s">
        <v>49</v>
      </c>
      <c r="J282" s="54" t="s">
        <v>1220</v>
      </c>
      <c r="K282" s="59">
        <v>45170</v>
      </c>
      <c r="L282" s="59">
        <v>45261</v>
      </c>
      <c r="M282" s="54" t="s">
        <v>566</v>
      </c>
      <c r="N282" s="18" t="s">
        <v>1221</v>
      </c>
      <c r="O282" s="54">
        <v>183</v>
      </c>
      <c r="P282" s="54">
        <v>183</v>
      </c>
      <c r="Q282" s="18">
        <v>0</v>
      </c>
      <c r="R282" s="48">
        <v>1</v>
      </c>
      <c r="S282" s="48">
        <v>667</v>
      </c>
      <c r="T282" s="48">
        <v>2000</v>
      </c>
      <c r="U282" s="48">
        <v>1</v>
      </c>
      <c r="V282" s="48">
        <v>70</v>
      </c>
      <c r="W282" s="48">
        <v>280</v>
      </c>
      <c r="X282" s="18" t="s">
        <v>1210</v>
      </c>
      <c r="Y282" s="18" t="s">
        <v>1210</v>
      </c>
      <c r="Z282" s="48"/>
    </row>
    <row r="283" s="3" customFormat="1" ht="151.2" spans="1:26">
      <c r="A283" s="26"/>
      <c r="B283" s="18">
        <f t="shared" si="27"/>
        <v>279</v>
      </c>
      <c r="C283" s="29" t="s">
        <v>33</v>
      </c>
      <c r="D283" s="29" t="s">
        <v>228</v>
      </c>
      <c r="E283" s="29" t="s">
        <v>562</v>
      </c>
      <c r="F283" s="29" t="s">
        <v>125</v>
      </c>
      <c r="G283" s="112" t="s">
        <v>1093</v>
      </c>
      <c r="H283" s="28" t="s">
        <v>1222</v>
      </c>
      <c r="I283" s="18" t="s">
        <v>49</v>
      </c>
      <c r="J283" s="54" t="s">
        <v>1223</v>
      </c>
      <c r="K283" s="59">
        <v>45170</v>
      </c>
      <c r="L283" s="59">
        <v>45261</v>
      </c>
      <c r="M283" s="54" t="s">
        <v>566</v>
      </c>
      <c r="N283" s="18" t="s">
        <v>1224</v>
      </c>
      <c r="O283" s="54">
        <v>12</v>
      </c>
      <c r="P283" s="54">
        <v>12</v>
      </c>
      <c r="Q283" s="18">
        <v>0</v>
      </c>
      <c r="R283" s="48">
        <v>1</v>
      </c>
      <c r="S283" s="48">
        <v>140</v>
      </c>
      <c r="T283" s="48">
        <v>420</v>
      </c>
      <c r="U283" s="48">
        <v>1</v>
      </c>
      <c r="V283" s="48">
        <v>35</v>
      </c>
      <c r="W283" s="48">
        <v>140</v>
      </c>
      <c r="X283" s="18" t="s">
        <v>1210</v>
      </c>
      <c r="Y283" s="18" t="s">
        <v>1210</v>
      </c>
      <c r="Z283" s="48"/>
    </row>
    <row r="284" s="3" customFormat="1" ht="151.2" spans="1:26">
      <c r="A284" s="26"/>
      <c r="B284" s="18">
        <f t="shared" si="27"/>
        <v>280</v>
      </c>
      <c r="C284" s="29" t="s">
        <v>33</v>
      </c>
      <c r="D284" s="29" t="s">
        <v>228</v>
      </c>
      <c r="E284" s="29" t="s">
        <v>562</v>
      </c>
      <c r="F284" s="29" t="s">
        <v>125</v>
      </c>
      <c r="G284" s="112" t="s">
        <v>1225</v>
      </c>
      <c r="H284" s="28" t="s">
        <v>1226</v>
      </c>
      <c r="I284" s="18" t="s">
        <v>49</v>
      </c>
      <c r="J284" s="54" t="s">
        <v>1227</v>
      </c>
      <c r="K284" s="59">
        <v>45170</v>
      </c>
      <c r="L284" s="59">
        <v>45261</v>
      </c>
      <c r="M284" s="54" t="s">
        <v>566</v>
      </c>
      <c r="N284" s="46" t="s">
        <v>1228</v>
      </c>
      <c r="O284" s="54">
        <v>10</v>
      </c>
      <c r="P284" s="54">
        <v>10</v>
      </c>
      <c r="Q284" s="18">
        <v>0</v>
      </c>
      <c r="R284" s="48">
        <v>1</v>
      </c>
      <c r="S284" s="48">
        <v>135</v>
      </c>
      <c r="T284" s="48">
        <v>400</v>
      </c>
      <c r="U284" s="48">
        <v>1</v>
      </c>
      <c r="V284" s="48">
        <v>35</v>
      </c>
      <c r="W284" s="48">
        <v>140</v>
      </c>
      <c r="X284" s="18" t="s">
        <v>1210</v>
      </c>
      <c r="Y284" s="18" t="s">
        <v>1210</v>
      </c>
      <c r="Z284" s="48"/>
    </row>
    <row r="285" s="3" customFormat="1" ht="151.2" spans="1:26">
      <c r="A285" s="26"/>
      <c r="B285" s="18">
        <f t="shared" si="27"/>
        <v>281</v>
      </c>
      <c r="C285" s="29" t="s">
        <v>33</v>
      </c>
      <c r="D285" s="29" t="s">
        <v>228</v>
      </c>
      <c r="E285" s="29" t="s">
        <v>562</v>
      </c>
      <c r="F285" s="29" t="s">
        <v>82</v>
      </c>
      <c r="G285" s="112" t="s">
        <v>967</v>
      </c>
      <c r="H285" s="28" t="s">
        <v>1229</v>
      </c>
      <c r="I285" s="18" t="s">
        <v>49</v>
      </c>
      <c r="J285" s="54" t="s">
        <v>1230</v>
      </c>
      <c r="K285" s="59">
        <v>45170</v>
      </c>
      <c r="L285" s="59">
        <v>45261</v>
      </c>
      <c r="M285" s="54" t="s">
        <v>566</v>
      </c>
      <c r="N285" s="18" t="s">
        <v>1231</v>
      </c>
      <c r="O285" s="54">
        <v>125</v>
      </c>
      <c r="P285" s="54">
        <v>125</v>
      </c>
      <c r="Q285" s="18">
        <v>0</v>
      </c>
      <c r="R285" s="48">
        <v>1</v>
      </c>
      <c r="S285" s="48">
        <v>435</v>
      </c>
      <c r="T285" s="48">
        <v>1300</v>
      </c>
      <c r="U285" s="48">
        <v>1</v>
      </c>
      <c r="V285" s="48">
        <v>75</v>
      </c>
      <c r="W285" s="48">
        <v>300</v>
      </c>
      <c r="X285" s="18" t="s">
        <v>1210</v>
      </c>
      <c r="Y285" s="18" t="s">
        <v>1210</v>
      </c>
      <c r="Z285" s="48"/>
    </row>
    <row r="286" s="3" customFormat="1" ht="151.2" spans="1:26">
      <c r="A286" s="26"/>
      <c r="B286" s="18">
        <f t="shared" si="27"/>
        <v>282</v>
      </c>
      <c r="C286" s="29" t="s">
        <v>33</v>
      </c>
      <c r="D286" s="29" t="s">
        <v>228</v>
      </c>
      <c r="E286" s="29" t="s">
        <v>562</v>
      </c>
      <c r="F286" s="29" t="s">
        <v>82</v>
      </c>
      <c r="G286" s="112" t="s">
        <v>1232</v>
      </c>
      <c r="H286" s="28" t="s">
        <v>1233</v>
      </c>
      <c r="I286" s="18" t="s">
        <v>49</v>
      </c>
      <c r="J286" s="54" t="s">
        <v>1234</v>
      </c>
      <c r="K286" s="59">
        <v>45170</v>
      </c>
      <c r="L286" s="59">
        <v>45261</v>
      </c>
      <c r="M286" s="54" t="s">
        <v>566</v>
      </c>
      <c r="N286" s="18" t="s">
        <v>1235</v>
      </c>
      <c r="O286" s="54">
        <v>90</v>
      </c>
      <c r="P286" s="54">
        <v>90</v>
      </c>
      <c r="Q286" s="18">
        <v>0</v>
      </c>
      <c r="R286" s="48">
        <v>1</v>
      </c>
      <c r="S286" s="48">
        <v>400</v>
      </c>
      <c r="T286" s="48">
        <v>1200</v>
      </c>
      <c r="U286" s="48">
        <v>1</v>
      </c>
      <c r="V286" s="48">
        <v>100</v>
      </c>
      <c r="W286" s="48">
        <v>388</v>
      </c>
      <c r="X286" s="18" t="s">
        <v>1210</v>
      </c>
      <c r="Y286" s="18" t="s">
        <v>1210</v>
      </c>
      <c r="Z286" s="48"/>
    </row>
    <row r="287" s="3" customFormat="1" ht="151.2" spans="1:26">
      <c r="A287" s="26"/>
      <c r="B287" s="18">
        <f t="shared" si="27"/>
        <v>283</v>
      </c>
      <c r="C287" s="29" t="s">
        <v>33</v>
      </c>
      <c r="D287" s="29" t="s">
        <v>228</v>
      </c>
      <c r="E287" s="29" t="s">
        <v>562</v>
      </c>
      <c r="F287" s="29" t="s">
        <v>82</v>
      </c>
      <c r="G287" s="112" t="s">
        <v>1236</v>
      </c>
      <c r="H287" s="28" t="s">
        <v>1237</v>
      </c>
      <c r="I287" s="18" t="s">
        <v>49</v>
      </c>
      <c r="J287" s="54" t="s">
        <v>1238</v>
      </c>
      <c r="K287" s="59">
        <v>45170</v>
      </c>
      <c r="L287" s="59">
        <v>45261</v>
      </c>
      <c r="M287" s="54" t="s">
        <v>566</v>
      </c>
      <c r="N287" s="18" t="s">
        <v>1239</v>
      </c>
      <c r="O287" s="54">
        <v>101</v>
      </c>
      <c r="P287" s="54">
        <v>101</v>
      </c>
      <c r="Q287" s="18">
        <v>0</v>
      </c>
      <c r="R287" s="48">
        <v>1</v>
      </c>
      <c r="S287" s="48">
        <v>410</v>
      </c>
      <c r="T287" s="48">
        <v>1250</v>
      </c>
      <c r="U287" s="48">
        <v>1</v>
      </c>
      <c r="V287" s="48">
        <v>90</v>
      </c>
      <c r="W287" s="48">
        <v>350</v>
      </c>
      <c r="X287" s="18" t="s">
        <v>1210</v>
      </c>
      <c r="Y287" s="18" t="s">
        <v>1210</v>
      </c>
      <c r="Z287" s="48"/>
    </row>
    <row r="288" s="3" customFormat="1" ht="151.2" spans="1:26">
      <c r="A288" s="26"/>
      <c r="B288" s="18">
        <f t="shared" si="27"/>
        <v>284</v>
      </c>
      <c r="C288" s="29" t="s">
        <v>33</v>
      </c>
      <c r="D288" s="29" t="s">
        <v>228</v>
      </c>
      <c r="E288" s="29" t="s">
        <v>562</v>
      </c>
      <c r="F288" s="29" t="s">
        <v>82</v>
      </c>
      <c r="G288" s="112" t="s">
        <v>653</v>
      </c>
      <c r="H288" s="28" t="s">
        <v>1240</v>
      </c>
      <c r="I288" s="18" t="s">
        <v>49</v>
      </c>
      <c r="J288" s="54" t="s">
        <v>1241</v>
      </c>
      <c r="K288" s="59">
        <v>45170</v>
      </c>
      <c r="L288" s="59">
        <v>45261</v>
      </c>
      <c r="M288" s="54" t="s">
        <v>566</v>
      </c>
      <c r="N288" s="18" t="s">
        <v>1242</v>
      </c>
      <c r="O288" s="54">
        <v>40</v>
      </c>
      <c r="P288" s="54">
        <v>40</v>
      </c>
      <c r="Q288" s="18">
        <v>0</v>
      </c>
      <c r="R288" s="48">
        <v>1</v>
      </c>
      <c r="S288" s="48">
        <v>267</v>
      </c>
      <c r="T288" s="48">
        <v>800</v>
      </c>
      <c r="U288" s="48">
        <v>1</v>
      </c>
      <c r="V288" s="48">
        <v>75</v>
      </c>
      <c r="W288" s="48">
        <v>300</v>
      </c>
      <c r="X288" s="18" t="s">
        <v>1210</v>
      </c>
      <c r="Y288" s="18" t="s">
        <v>1210</v>
      </c>
      <c r="Z288" s="48"/>
    </row>
    <row r="289" s="3" customFormat="1" ht="151.2" spans="1:26">
      <c r="A289" s="26"/>
      <c r="B289" s="18">
        <f t="shared" si="27"/>
        <v>285</v>
      </c>
      <c r="C289" s="29" t="s">
        <v>33</v>
      </c>
      <c r="D289" s="29" t="s">
        <v>228</v>
      </c>
      <c r="E289" s="29" t="s">
        <v>562</v>
      </c>
      <c r="F289" s="29" t="s">
        <v>82</v>
      </c>
      <c r="G289" s="112" t="s">
        <v>1243</v>
      </c>
      <c r="H289" s="28" t="s">
        <v>1244</v>
      </c>
      <c r="I289" s="18" t="s">
        <v>49</v>
      </c>
      <c r="J289" s="54" t="s">
        <v>1245</v>
      </c>
      <c r="K289" s="59">
        <v>45170</v>
      </c>
      <c r="L289" s="59">
        <v>45261</v>
      </c>
      <c r="M289" s="54" t="s">
        <v>566</v>
      </c>
      <c r="N289" s="18" t="s">
        <v>1246</v>
      </c>
      <c r="O289" s="54">
        <v>44</v>
      </c>
      <c r="P289" s="54">
        <v>44</v>
      </c>
      <c r="Q289" s="18">
        <v>0</v>
      </c>
      <c r="R289" s="48">
        <v>1</v>
      </c>
      <c r="S289" s="48">
        <v>283</v>
      </c>
      <c r="T289" s="48">
        <v>850</v>
      </c>
      <c r="U289" s="48">
        <v>1</v>
      </c>
      <c r="V289" s="48">
        <v>80</v>
      </c>
      <c r="W289" s="48">
        <v>312</v>
      </c>
      <c r="X289" s="18" t="s">
        <v>1210</v>
      </c>
      <c r="Y289" s="18" t="s">
        <v>1210</v>
      </c>
      <c r="Z289" s="48"/>
    </row>
    <row r="290" s="3" customFormat="1" ht="151.2" spans="1:26">
      <c r="A290" s="26"/>
      <c r="B290" s="18">
        <f t="shared" si="27"/>
        <v>286</v>
      </c>
      <c r="C290" s="29" t="s">
        <v>33</v>
      </c>
      <c r="D290" s="29" t="s">
        <v>228</v>
      </c>
      <c r="E290" s="29" t="s">
        <v>562</v>
      </c>
      <c r="F290" s="29" t="s">
        <v>82</v>
      </c>
      <c r="G290" s="112" t="s">
        <v>1247</v>
      </c>
      <c r="H290" s="28" t="s">
        <v>1248</v>
      </c>
      <c r="I290" s="18" t="s">
        <v>49</v>
      </c>
      <c r="J290" s="54" t="s">
        <v>1249</v>
      </c>
      <c r="K290" s="59">
        <v>45170</v>
      </c>
      <c r="L290" s="59">
        <v>45261</v>
      </c>
      <c r="M290" s="54" t="s">
        <v>566</v>
      </c>
      <c r="N290" s="18" t="s">
        <v>1228</v>
      </c>
      <c r="O290" s="54">
        <v>10</v>
      </c>
      <c r="P290" s="54">
        <v>10</v>
      </c>
      <c r="Q290" s="18">
        <v>0</v>
      </c>
      <c r="R290" s="48">
        <v>1</v>
      </c>
      <c r="S290" s="48">
        <v>135</v>
      </c>
      <c r="T290" s="48">
        <v>400</v>
      </c>
      <c r="U290" s="48">
        <v>1</v>
      </c>
      <c r="V290" s="48">
        <v>40</v>
      </c>
      <c r="W290" s="48">
        <v>162</v>
      </c>
      <c r="X290" s="18" t="s">
        <v>1210</v>
      </c>
      <c r="Y290" s="18" t="s">
        <v>1210</v>
      </c>
      <c r="Z290" s="48"/>
    </row>
    <row r="291" s="3" customFormat="1" ht="151.2" spans="1:26">
      <c r="A291" s="26"/>
      <c r="B291" s="18">
        <f t="shared" si="27"/>
        <v>287</v>
      </c>
      <c r="C291" s="29" t="s">
        <v>33</v>
      </c>
      <c r="D291" s="29" t="s">
        <v>228</v>
      </c>
      <c r="E291" s="29" t="s">
        <v>562</v>
      </c>
      <c r="F291" s="29" t="s">
        <v>82</v>
      </c>
      <c r="G291" s="112" t="s">
        <v>462</v>
      </c>
      <c r="H291" s="28" t="s">
        <v>1250</v>
      </c>
      <c r="I291" s="18" t="s">
        <v>49</v>
      </c>
      <c r="J291" s="54" t="s">
        <v>1251</v>
      </c>
      <c r="K291" s="59">
        <v>45170</v>
      </c>
      <c r="L291" s="59">
        <v>45261</v>
      </c>
      <c r="M291" s="54" t="s">
        <v>566</v>
      </c>
      <c r="N291" s="18" t="s">
        <v>1252</v>
      </c>
      <c r="O291" s="54">
        <v>5</v>
      </c>
      <c r="P291" s="54">
        <v>5</v>
      </c>
      <c r="Q291" s="18">
        <v>0</v>
      </c>
      <c r="R291" s="48">
        <v>1</v>
      </c>
      <c r="S291" s="48">
        <v>100</v>
      </c>
      <c r="T291" s="48">
        <v>300</v>
      </c>
      <c r="U291" s="48">
        <v>1</v>
      </c>
      <c r="V291" s="48">
        <v>35</v>
      </c>
      <c r="W291" s="48">
        <v>143</v>
      </c>
      <c r="X291" s="18" t="s">
        <v>1210</v>
      </c>
      <c r="Y291" s="18" t="s">
        <v>1210</v>
      </c>
      <c r="Z291" s="48"/>
    </row>
    <row r="292" s="3" customFormat="1" ht="88" customHeight="1" spans="1:26">
      <c r="A292" s="26" t="s">
        <v>1253</v>
      </c>
      <c r="B292" s="18">
        <f t="shared" si="27"/>
        <v>288</v>
      </c>
      <c r="C292" s="29" t="s">
        <v>33</v>
      </c>
      <c r="D292" s="29" t="s">
        <v>34</v>
      </c>
      <c r="E292" s="29" t="s">
        <v>1075</v>
      </c>
      <c r="F292" s="30" t="s">
        <v>82</v>
      </c>
      <c r="G292" s="30" t="s">
        <v>462</v>
      </c>
      <c r="H292" s="27" t="s">
        <v>1254</v>
      </c>
      <c r="I292" s="166" t="s">
        <v>85</v>
      </c>
      <c r="J292" s="167" t="s">
        <v>462</v>
      </c>
      <c r="K292" s="168" t="s">
        <v>1255</v>
      </c>
      <c r="L292" s="30">
        <v>2023.12</v>
      </c>
      <c r="M292" s="169" t="s">
        <v>1203</v>
      </c>
      <c r="N292" s="166" t="s">
        <v>1256</v>
      </c>
      <c r="O292" s="63">
        <v>20</v>
      </c>
      <c r="P292" s="166">
        <v>20</v>
      </c>
      <c r="Q292" s="18">
        <v>0</v>
      </c>
      <c r="R292" s="178">
        <v>1</v>
      </c>
      <c r="S292" s="166">
        <v>52</v>
      </c>
      <c r="T292" s="166">
        <v>203</v>
      </c>
      <c r="U292" s="178">
        <v>1</v>
      </c>
      <c r="V292" s="178">
        <v>10</v>
      </c>
      <c r="W292" s="178">
        <v>32</v>
      </c>
      <c r="X292" s="179" t="s">
        <v>1257</v>
      </c>
      <c r="Y292" s="179" t="s">
        <v>1257</v>
      </c>
      <c r="Z292" s="178"/>
    </row>
    <row r="293" s="3" customFormat="1" ht="88" customHeight="1" spans="1:26">
      <c r="A293" s="26" t="s">
        <v>45</v>
      </c>
      <c r="B293" s="18">
        <f t="shared" si="27"/>
        <v>289</v>
      </c>
      <c r="C293" s="29" t="s">
        <v>33</v>
      </c>
      <c r="D293" s="29" t="s">
        <v>34</v>
      </c>
      <c r="E293" s="29" t="s">
        <v>35</v>
      </c>
      <c r="F293" s="29" t="s">
        <v>122</v>
      </c>
      <c r="G293" s="29" t="s">
        <v>230</v>
      </c>
      <c r="H293" s="28" t="s">
        <v>1258</v>
      </c>
      <c r="I293" s="122" t="s">
        <v>814</v>
      </c>
      <c r="J293" s="122" t="s">
        <v>1259</v>
      </c>
      <c r="K293" s="170">
        <v>45170</v>
      </c>
      <c r="L293" s="170">
        <v>45261</v>
      </c>
      <c r="M293" s="122" t="s">
        <v>814</v>
      </c>
      <c r="N293" s="71" t="s">
        <v>406</v>
      </c>
      <c r="O293" s="122">
        <v>30</v>
      </c>
      <c r="P293" s="122">
        <v>30</v>
      </c>
      <c r="Q293" s="18">
        <v>0</v>
      </c>
      <c r="R293" s="58">
        <v>1</v>
      </c>
      <c r="S293" s="58">
        <v>80</v>
      </c>
      <c r="T293" s="58">
        <v>280</v>
      </c>
      <c r="U293" s="58">
        <v>1</v>
      </c>
      <c r="V293" s="58">
        <v>16</v>
      </c>
      <c r="W293" s="58">
        <v>56</v>
      </c>
      <c r="X293" s="71" t="s">
        <v>399</v>
      </c>
      <c r="Y293" s="71" t="s">
        <v>399</v>
      </c>
      <c r="Z293" s="122" t="s">
        <v>1260</v>
      </c>
    </row>
    <row r="294" s="3" customFormat="1" ht="88" customHeight="1" spans="1:26">
      <c r="A294" s="26" t="s">
        <v>45</v>
      </c>
      <c r="B294" s="18">
        <f t="shared" si="27"/>
        <v>290</v>
      </c>
      <c r="C294" s="29" t="s">
        <v>33</v>
      </c>
      <c r="D294" s="29" t="s">
        <v>34</v>
      </c>
      <c r="E294" s="29" t="s">
        <v>35</v>
      </c>
      <c r="F294" s="29" t="s">
        <v>122</v>
      </c>
      <c r="G294" s="29" t="s">
        <v>845</v>
      </c>
      <c r="H294" s="28" t="s">
        <v>1261</v>
      </c>
      <c r="I294" s="122" t="s">
        <v>814</v>
      </c>
      <c r="J294" s="122" t="s">
        <v>1262</v>
      </c>
      <c r="K294" s="170">
        <v>45170</v>
      </c>
      <c r="L294" s="170">
        <v>45261</v>
      </c>
      <c r="M294" s="122" t="s">
        <v>814</v>
      </c>
      <c r="N294" s="71" t="s">
        <v>406</v>
      </c>
      <c r="O294" s="122">
        <v>32</v>
      </c>
      <c r="P294" s="122">
        <v>32</v>
      </c>
      <c r="Q294" s="18">
        <v>0</v>
      </c>
      <c r="R294" s="58">
        <v>1</v>
      </c>
      <c r="S294" s="58">
        <v>92</v>
      </c>
      <c r="T294" s="58">
        <v>320</v>
      </c>
      <c r="U294" s="58">
        <v>1</v>
      </c>
      <c r="V294" s="58">
        <v>18</v>
      </c>
      <c r="W294" s="58">
        <v>65</v>
      </c>
      <c r="X294" s="71" t="s">
        <v>399</v>
      </c>
      <c r="Y294" s="71" t="s">
        <v>399</v>
      </c>
      <c r="Z294" s="122" t="s">
        <v>1260</v>
      </c>
    </row>
    <row r="295" s="3" customFormat="1" ht="88" customHeight="1" spans="1:26">
      <c r="A295" s="26" t="s">
        <v>45</v>
      </c>
      <c r="B295" s="18">
        <f t="shared" si="27"/>
        <v>291</v>
      </c>
      <c r="C295" s="29" t="s">
        <v>33</v>
      </c>
      <c r="D295" s="29" t="s">
        <v>34</v>
      </c>
      <c r="E295" s="29" t="s">
        <v>35</v>
      </c>
      <c r="F295" s="29" t="s">
        <v>122</v>
      </c>
      <c r="G295" s="29" t="s">
        <v>1263</v>
      </c>
      <c r="H295" s="28" t="s">
        <v>1264</v>
      </c>
      <c r="I295" s="122" t="s">
        <v>814</v>
      </c>
      <c r="J295" s="122" t="s">
        <v>1265</v>
      </c>
      <c r="K295" s="170">
        <v>45170</v>
      </c>
      <c r="L295" s="170">
        <v>45261</v>
      </c>
      <c r="M295" s="122" t="s">
        <v>814</v>
      </c>
      <c r="N295" s="71" t="s">
        <v>1266</v>
      </c>
      <c r="O295" s="122">
        <v>23</v>
      </c>
      <c r="P295" s="122">
        <v>23</v>
      </c>
      <c r="Q295" s="18">
        <v>0</v>
      </c>
      <c r="R295" s="58">
        <v>1</v>
      </c>
      <c r="S295" s="58">
        <v>78</v>
      </c>
      <c r="T295" s="58">
        <v>276</v>
      </c>
      <c r="U295" s="58">
        <v>1</v>
      </c>
      <c r="V295" s="58">
        <v>16</v>
      </c>
      <c r="W295" s="58">
        <v>56</v>
      </c>
      <c r="X295" s="71" t="s">
        <v>1267</v>
      </c>
      <c r="Y295" s="71" t="s">
        <v>1267</v>
      </c>
      <c r="Z295" s="122" t="s">
        <v>1260</v>
      </c>
    </row>
    <row r="296" s="3" customFormat="1" ht="88" customHeight="1" spans="1:26">
      <c r="A296" s="26" t="s">
        <v>45</v>
      </c>
      <c r="B296" s="18">
        <f t="shared" si="27"/>
        <v>292</v>
      </c>
      <c r="C296" s="29" t="s">
        <v>33</v>
      </c>
      <c r="D296" s="29" t="s">
        <v>34</v>
      </c>
      <c r="E296" s="29" t="s">
        <v>35</v>
      </c>
      <c r="F296" s="29" t="s">
        <v>122</v>
      </c>
      <c r="G296" s="29" t="s">
        <v>634</v>
      </c>
      <c r="H296" s="28" t="s">
        <v>1268</v>
      </c>
      <c r="I296" s="122" t="s">
        <v>814</v>
      </c>
      <c r="J296" s="122" t="s">
        <v>1269</v>
      </c>
      <c r="K296" s="170">
        <v>45170</v>
      </c>
      <c r="L296" s="170">
        <v>45261</v>
      </c>
      <c r="M296" s="122" t="s">
        <v>814</v>
      </c>
      <c r="N296" s="71" t="s">
        <v>1270</v>
      </c>
      <c r="O296" s="122">
        <v>45</v>
      </c>
      <c r="P296" s="122">
        <v>45</v>
      </c>
      <c r="Q296" s="18">
        <v>0</v>
      </c>
      <c r="R296" s="58">
        <v>1</v>
      </c>
      <c r="S296" s="58">
        <v>92</v>
      </c>
      <c r="T296" s="58">
        <v>320</v>
      </c>
      <c r="U296" s="58">
        <v>1</v>
      </c>
      <c r="V296" s="58">
        <v>18</v>
      </c>
      <c r="W296" s="58">
        <v>65</v>
      </c>
      <c r="X296" s="71" t="s">
        <v>399</v>
      </c>
      <c r="Y296" s="71" t="s">
        <v>399</v>
      </c>
      <c r="Z296" s="122" t="s">
        <v>1260</v>
      </c>
    </row>
    <row r="297" s="3" customFormat="1" ht="88" customHeight="1" spans="1:26">
      <c r="A297" s="26" t="s">
        <v>45</v>
      </c>
      <c r="B297" s="18">
        <f t="shared" si="27"/>
        <v>293</v>
      </c>
      <c r="C297" s="29" t="s">
        <v>33</v>
      </c>
      <c r="D297" s="29" t="s">
        <v>34</v>
      </c>
      <c r="E297" s="29" t="s">
        <v>35</v>
      </c>
      <c r="F297" s="29" t="s">
        <v>122</v>
      </c>
      <c r="G297" s="29" t="s">
        <v>658</v>
      </c>
      <c r="H297" s="28" t="s">
        <v>1271</v>
      </c>
      <c r="I297" s="122" t="s">
        <v>814</v>
      </c>
      <c r="J297" s="122" t="s">
        <v>1272</v>
      </c>
      <c r="K297" s="170">
        <v>45170</v>
      </c>
      <c r="L297" s="170">
        <v>45261</v>
      </c>
      <c r="M297" s="122" t="s">
        <v>814</v>
      </c>
      <c r="N297" s="71" t="s">
        <v>406</v>
      </c>
      <c r="O297" s="122">
        <v>20</v>
      </c>
      <c r="P297" s="122">
        <v>20</v>
      </c>
      <c r="Q297" s="18">
        <v>0</v>
      </c>
      <c r="R297" s="58">
        <v>1</v>
      </c>
      <c r="S297" s="58">
        <v>68</v>
      </c>
      <c r="T297" s="58">
        <v>238</v>
      </c>
      <c r="U297" s="58">
        <v>1</v>
      </c>
      <c r="V297" s="58">
        <v>15</v>
      </c>
      <c r="W297" s="58">
        <v>48</v>
      </c>
      <c r="X297" s="71" t="s">
        <v>399</v>
      </c>
      <c r="Y297" s="71" t="s">
        <v>399</v>
      </c>
      <c r="Z297" s="122" t="s">
        <v>1260</v>
      </c>
    </row>
    <row r="298" s="3" customFormat="1" ht="88" customHeight="1" spans="1:26">
      <c r="A298" s="26"/>
      <c r="B298" s="18">
        <f t="shared" si="27"/>
        <v>294</v>
      </c>
      <c r="C298" s="31" t="s">
        <v>33</v>
      </c>
      <c r="D298" s="31" t="s">
        <v>34</v>
      </c>
      <c r="E298" s="31" t="s">
        <v>35</v>
      </c>
      <c r="F298" s="35" t="s">
        <v>136</v>
      </c>
      <c r="G298" s="35" t="s">
        <v>1273</v>
      </c>
      <c r="H298" s="28" t="s">
        <v>1274</v>
      </c>
      <c r="I298" s="31" t="s">
        <v>49</v>
      </c>
      <c r="J298" s="35" t="s">
        <v>1275</v>
      </c>
      <c r="K298" s="171" t="s">
        <v>426</v>
      </c>
      <c r="L298" s="171" t="s">
        <v>427</v>
      </c>
      <c r="M298" s="31" t="s">
        <v>405</v>
      </c>
      <c r="N298" s="71" t="s">
        <v>406</v>
      </c>
      <c r="O298" s="122">
        <v>40</v>
      </c>
      <c r="P298" s="122">
        <v>40</v>
      </c>
      <c r="Q298" s="18">
        <v>0</v>
      </c>
      <c r="R298" s="58">
        <v>1</v>
      </c>
      <c r="S298" s="58">
        <v>32</v>
      </c>
      <c r="T298" s="58">
        <v>120</v>
      </c>
      <c r="U298" s="58">
        <v>1</v>
      </c>
      <c r="V298" s="58">
        <v>15</v>
      </c>
      <c r="W298" s="58">
        <v>40</v>
      </c>
      <c r="X298" s="31" t="s">
        <v>422</v>
      </c>
      <c r="Y298" s="31" t="s">
        <v>422</v>
      </c>
      <c r="Z298" s="58"/>
    </row>
    <row r="299" s="3" customFormat="1" ht="88" customHeight="1" spans="1:26">
      <c r="A299" s="26"/>
      <c r="B299" s="18">
        <f t="shared" si="27"/>
        <v>295</v>
      </c>
      <c r="C299" s="31" t="s">
        <v>33</v>
      </c>
      <c r="D299" s="31" t="s">
        <v>34</v>
      </c>
      <c r="E299" s="31" t="s">
        <v>35</v>
      </c>
      <c r="F299" s="35" t="s">
        <v>136</v>
      </c>
      <c r="G299" s="35" t="s">
        <v>1276</v>
      </c>
      <c r="H299" s="28" t="s">
        <v>1277</v>
      </c>
      <c r="I299" s="31" t="s">
        <v>49</v>
      </c>
      <c r="J299" s="35" t="s">
        <v>1278</v>
      </c>
      <c r="K299" s="171" t="s">
        <v>426</v>
      </c>
      <c r="L299" s="171" t="s">
        <v>427</v>
      </c>
      <c r="M299" s="31" t="s">
        <v>405</v>
      </c>
      <c r="N299" s="71" t="s">
        <v>406</v>
      </c>
      <c r="O299" s="122">
        <v>40</v>
      </c>
      <c r="P299" s="122">
        <v>40</v>
      </c>
      <c r="Q299" s="18">
        <v>0</v>
      </c>
      <c r="R299" s="58">
        <v>1</v>
      </c>
      <c r="S299" s="58">
        <v>18</v>
      </c>
      <c r="T299" s="58">
        <v>80</v>
      </c>
      <c r="U299" s="58">
        <v>0</v>
      </c>
      <c r="V299" s="58">
        <v>8</v>
      </c>
      <c r="W299" s="58">
        <v>32</v>
      </c>
      <c r="X299" s="31" t="s">
        <v>422</v>
      </c>
      <c r="Y299" s="31" t="s">
        <v>422</v>
      </c>
      <c r="Z299" s="58"/>
    </row>
    <row r="300" s="3" customFormat="1" ht="88" customHeight="1" spans="1:26">
      <c r="A300" s="26"/>
      <c r="B300" s="18">
        <f t="shared" si="27"/>
        <v>296</v>
      </c>
      <c r="C300" s="31" t="s">
        <v>33</v>
      </c>
      <c r="D300" s="31" t="s">
        <v>34</v>
      </c>
      <c r="E300" s="31" t="s">
        <v>35</v>
      </c>
      <c r="F300" s="35" t="s">
        <v>136</v>
      </c>
      <c r="G300" s="35" t="s">
        <v>1276</v>
      </c>
      <c r="H300" s="28" t="s">
        <v>1279</v>
      </c>
      <c r="I300" s="31" t="s">
        <v>49</v>
      </c>
      <c r="J300" s="35" t="s">
        <v>1280</v>
      </c>
      <c r="K300" s="171" t="s">
        <v>426</v>
      </c>
      <c r="L300" s="171" t="s">
        <v>427</v>
      </c>
      <c r="M300" s="31" t="s">
        <v>405</v>
      </c>
      <c r="N300" s="71" t="s">
        <v>406</v>
      </c>
      <c r="O300" s="122">
        <v>20</v>
      </c>
      <c r="P300" s="122">
        <v>20</v>
      </c>
      <c r="Q300" s="18">
        <v>0</v>
      </c>
      <c r="R300" s="58">
        <v>1</v>
      </c>
      <c r="S300" s="58">
        <v>53</v>
      </c>
      <c r="T300" s="58">
        <v>180</v>
      </c>
      <c r="U300" s="58">
        <v>0</v>
      </c>
      <c r="V300" s="58">
        <v>6</v>
      </c>
      <c r="W300" s="58">
        <v>26</v>
      </c>
      <c r="X300" s="31" t="s">
        <v>422</v>
      </c>
      <c r="Y300" s="31" t="s">
        <v>422</v>
      </c>
      <c r="Z300" s="58"/>
    </row>
    <row r="301" s="3" customFormat="1" ht="88" customHeight="1" spans="1:26">
      <c r="A301" s="26"/>
      <c r="B301" s="18">
        <f t="shared" si="27"/>
        <v>297</v>
      </c>
      <c r="C301" s="31" t="s">
        <v>33</v>
      </c>
      <c r="D301" s="31" t="s">
        <v>34</v>
      </c>
      <c r="E301" s="31" t="s">
        <v>35</v>
      </c>
      <c r="F301" s="35" t="s">
        <v>136</v>
      </c>
      <c r="G301" s="35" t="s">
        <v>646</v>
      </c>
      <c r="H301" s="28" t="s">
        <v>1281</v>
      </c>
      <c r="I301" s="31" t="s">
        <v>49</v>
      </c>
      <c r="J301" s="35" t="s">
        <v>1282</v>
      </c>
      <c r="K301" s="171" t="s">
        <v>426</v>
      </c>
      <c r="L301" s="171" t="s">
        <v>427</v>
      </c>
      <c r="M301" s="31" t="s">
        <v>405</v>
      </c>
      <c r="N301" s="71" t="s">
        <v>406</v>
      </c>
      <c r="O301" s="122">
        <v>50</v>
      </c>
      <c r="P301" s="122">
        <v>50</v>
      </c>
      <c r="Q301" s="18">
        <v>0</v>
      </c>
      <c r="R301" s="58">
        <v>1</v>
      </c>
      <c r="S301" s="58">
        <v>20</v>
      </c>
      <c r="T301" s="58">
        <v>85</v>
      </c>
      <c r="U301" s="58">
        <v>1</v>
      </c>
      <c r="V301" s="58">
        <v>7</v>
      </c>
      <c r="W301" s="58">
        <v>28</v>
      </c>
      <c r="X301" s="31" t="s">
        <v>1283</v>
      </c>
      <c r="Y301" s="31" t="s">
        <v>422</v>
      </c>
      <c r="Z301" s="58"/>
    </row>
    <row r="302" s="3" customFormat="1" ht="88" customHeight="1" spans="1:35">
      <c r="A302" s="26" t="s">
        <v>45</v>
      </c>
      <c r="B302" s="18">
        <f t="shared" si="27"/>
        <v>298</v>
      </c>
      <c r="C302" s="18" t="s">
        <v>33</v>
      </c>
      <c r="D302" s="18" t="s">
        <v>34</v>
      </c>
      <c r="E302" s="18" t="s">
        <v>35</v>
      </c>
      <c r="F302" s="35" t="s">
        <v>90</v>
      </c>
      <c r="G302" s="46" t="s">
        <v>1284</v>
      </c>
      <c r="H302" s="28" t="s">
        <v>1285</v>
      </c>
      <c r="I302" s="35" t="s">
        <v>49</v>
      </c>
      <c r="J302" s="35" t="s">
        <v>1286</v>
      </c>
      <c r="K302" s="110" t="s">
        <v>1287</v>
      </c>
      <c r="L302" s="110" t="s">
        <v>59</v>
      </c>
      <c r="M302" s="18" t="s">
        <v>405</v>
      </c>
      <c r="N302" s="71" t="s">
        <v>406</v>
      </c>
      <c r="O302" s="35">
        <v>30</v>
      </c>
      <c r="P302" s="35">
        <v>30</v>
      </c>
      <c r="Q302" s="18">
        <v>0</v>
      </c>
      <c r="R302" s="58">
        <v>1</v>
      </c>
      <c r="S302" s="58">
        <v>36</v>
      </c>
      <c r="T302" s="58">
        <v>128</v>
      </c>
      <c r="U302" s="58">
        <v>0</v>
      </c>
      <c r="V302" s="58">
        <v>3</v>
      </c>
      <c r="W302" s="58">
        <v>9</v>
      </c>
      <c r="X302" s="35" t="s">
        <v>407</v>
      </c>
      <c r="Y302" s="71" t="s">
        <v>399</v>
      </c>
      <c r="Z302" s="111"/>
      <c r="AB302" s="8"/>
      <c r="AC302" s="8"/>
      <c r="AD302" s="8"/>
      <c r="AE302" s="8"/>
      <c r="AF302" s="184"/>
      <c r="AG302" s="187"/>
      <c r="AH302" s="187"/>
      <c r="AI302" s="187"/>
    </row>
    <row r="303" s="3" customFormat="1" ht="88" customHeight="1" spans="1:35">
      <c r="A303" s="26" t="s">
        <v>45</v>
      </c>
      <c r="B303" s="18">
        <f t="shared" si="27"/>
        <v>299</v>
      </c>
      <c r="C303" s="18" t="s">
        <v>33</v>
      </c>
      <c r="D303" s="18" t="s">
        <v>34</v>
      </c>
      <c r="E303" s="18" t="s">
        <v>35</v>
      </c>
      <c r="F303" s="35" t="s">
        <v>90</v>
      </c>
      <c r="G303" s="46" t="s">
        <v>1288</v>
      </c>
      <c r="H303" s="28" t="s">
        <v>1289</v>
      </c>
      <c r="I303" s="35" t="s">
        <v>49</v>
      </c>
      <c r="J303" s="35" t="s">
        <v>1290</v>
      </c>
      <c r="K303" s="110" t="s">
        <v>1287</v>
      </c>
      <c r="L303" s="110" t="s">
        <v>59</v>
      </c>
      <c r="M303" s="18" t="s">
        <v>405</v>
      </c>
      <c r="N303" s="71" t="s">
        <v>406</v>
      </c>
      <c r="O303" s="35">
        <v>30</v>
      </c>
      <c r="P303" s="35">
        <v>30</v>
      </c>
      <c r="Q303" s="18">
        <v>0</v>
      </c>
      <c r="R303" s="58">
        <v>1</v>
      </c>
      <c r="S303" s="58">
        <v>72</v>
      </c>
      <c r="T303" s="58">
        <v>298</v>
      </c>
      <c r="U303" s="58">
        <v>0</v>
      </c>
      <c r="V303" s="58">
        <v>7</v>
      </c>
      <c r="W303" s="58">
        <v>29</v>
      </c>
      <c r="X303" s="35" t="s">
        <v>407</v>
      </c>
      <c r="Y303" s="71" t="s">
        <v>399</v>
      </c>
      <c r="Z303" s="111"/>
      <c r="AB303" s="8"/>
      <c r="AC303" s="8"/>
      <c r="AD303" s="8"/>
      <c r="AE303" s="8"/>
      <c r="AF303" s="185"/>
      <c r="AG303" s="187"/>
      <c r="AH303" s="187"/>
      <c r="AI303" s="187"/>
    </row>
    <row r="304" s="3" customFormat="1" ht="88" customHeight="1" spans="1:35">
      <c r="A304" s="26" t="s">
        <v>45</v>
      </c>
      <c r="B304" s="18">
        <f t="shared" si="27"/>
        <v>300</v>
      </c>
      <c r="C304" s="18" t="s">
        <v>33</v>
      </c>
      <c r="D304" s="18" t="s">
        <v>34</v>
      </c>
      <c r="E304" s="18" t="s">
        <v>35</v>
      </c>
      <c r="F304" s="35" t="s">
        <v>90</v>
      </c>
      <c r="G304" s="46" t="s">
        <v>1021</v>
      </c>
      <c r="H304" s="28" t="s">
        <v>1291</v>
      </c>
      <c r="I304" s="35" t="s">
        <v>49</v>
      </c>
      <c r="J304" s="35" t="s">
        <v>1292</v>
      </c>
      <c r="K304" s="110" t="s">
        <v>1287</v>
      </c>
      <c r="L304" s="110" t="s">
        <v>59</v>
      </c>
      <c r="M304" s="18" t="s">
        <v>405</v>
      </c>
      <c r="N304" s="71" t="s">
        <v>1266</v>
      </c>
      <c r="O304" s="35">
        <v>30</v>
      </c>
      <c r="P304" s="35">
        <v>30</v>
      </c>
      <c r="Q304" s="18">
        <v>0</v>
      </c>
      <c r="R304" s="58">
        <v>1</v>
      </c>
      <c r="S304" s="58">
        <v>70</v>
      </c>
      <c r="T304" s="58">
        <v>272</v>
      </c>
      <c r="U304" s="58">
        <v>0</v>
      </c>
      <c r="V304" s="58">
        <v>8</v>
      </c>
      <c r="W304" s="58">
        <v>35</v>
      </c>
      <c r="X304" s="35" t="s">
        <v>407</v>
      </c>
      <c r="Y304" s="71" t="s">
        <v>399</v>
      </c>
      <c r="Z304" s="111"/>
      <c r="AB304" s="8"/>
      <c r="AC304" s="8"/>
      <c r="AD304" s="8"/>
      <c r="AE304" s="8"/>
      <c r="AF304" s="185"/>
      <c r="AG304" s="187"/>
      <c r="AH304" s="187"/>
      <c r="AI304" s="187"/>
    </row>
    <row r="305" s="3" customFormat="1" ht="88" customHeight="1" spans="1:35">
      <c r="A305" s="26" t="s">
        <v>45</v>
      </c>
      <c r="B305" s="18">
        <f t="shared" si="27"/>
        <v>301</v>
      </c>
      <c r="C305" s="18" t="s">
        <v>33</v>
      </c>
      <c r="D305" s="18" t="s">
        <v>34</v>
      </c>
      <c r="E305" s="18" t="s">
        <v>35</v>
      </c>
      <c r="F305" s="35" t="s">
        <v>90</v>
      </c>
      <c r="G305" s="46" t="s">
        <v>1293</v>
      </c>
      <c r="H305" s="28" t="s">
        <v>1294</v>
      </c>
      <c r="I305" s="35" t="s">
        <v>49</v>
      </c>
      <c r="J305" s="35" t="s">
        <v>1295</v>
      </c>
      <c r="K305" s="110" t="s">
        <v>1287</v>
      </c>
      <c r="L305" s="110" t="s">
        <v>59</v>
      </c>
      <c r="M305" s="18" t="s">
        <v>405</v>
      </c>
      <c r="N305" s="71" t="s">
        <v>406</v>
      </c>
      <c r="O305" s="35">
        <v>30</v>
      </c>
      <c r="P305" s="35">
        <v>30</v>
      </c>
      <c r="Q305" s="18">
        <v>0</v>
      </c>
      <c r="R305" s="58">
        <v>1</v>
      </c>
      <c r="S305" s="58">
        <v>81</v>
      </c>
      <c r="T305" s="58">
        <v>269</v>
      </c>
      <c r="U305" s="58">
        <v>1</v>
      </c>
      <c r="V305" s="58">
        <v>22</v>
      </c>
      <c r="W305" s="58">
        <v>69</v>
      </c>
      <c r="X305" s="35" t="s">
        <v>407</v>
      </c>
      <c r="Y305" s="71" t="s">
        <v>399</v>
      </c>
      <c r="Z305" s="111"/>
      <c r="AB305" s="8"/>
      <c r="AC305" s="8"/>
      <c r="AD305" s="8"/>
      <c r="AE305" s="8"/>
      <c r="AF305" s="185"/>
      <c r="AG305" s="187"/>
      <c r="AH305" s="187"/>
      <c r="AI305" s="187"/>
    </row>
    <row r="306" s="3" customFormat="1" ht="88" customHeight="1" spans="1:35">
      <c r="A306" s="26" t="s">
        <v>45</v>
      </c>
      <c r="B306" s="18">
        <f t="shared" si="27"/>
        <v>302</v>
      </c>
      <c r="C306" s="18" t="s">
        <v>33</v>
      </c>
      <c r="D306" s="18" t="s">
        <v>34</v>
      </c>
      <c r="E306" s="18" t="s">
        <v>35</v>
      </c>
      <c r="F306" s="35" t="s">
        <v>90</v>
      </c>
      <c r="G306" s="46" t="s">
        <v>215</v>
      </c>
      <c r="H306" s="28" t="s">
        <v>1296</v>
      </c>
      <c r="I306" s="35" t="s">
        <v>49</v>
      </c>
      <c r="J306" s="35" t="s">
        <v>1297</v>
      </c>
      <c r="K306" s="110" t="s">
        <v>1287</v>
      </c>
      <c r="L306" s="110" t="s">
        <v>59</v>
      </c>
      <c r="M306" s="18" t="s">
        <v>405</v>
      </c>
      <c r="N306" s="71" t="s">
        <v>406</v>
      </c>
      <c r="O306" s="35">
        <v>30</v>
      </c>
      <c r="P306" s="35">
        <v>30</v>
      </c>
      <c r="Q306" s="18">
        <v>0</v>
      </c>
      <c r="R306" s="58">
        <v>1</v>
      </c>
      <c r="S306" s="58">
        <v>67</v>
      </c>
      <c r="T306" s="58">
        <v>241</v>
      </c>
      <c r="U306" s="58">
        <v>0</v>
      </c>
      <c r="V306" s="58">
        <v>7</v>
      </c>
      <c r="W306" s="58">
        <v>25</v>
      </c>
      <c r="X306" s="35" t="s">
        <v>407</v>
      </c>
      <c r="Y306" s="71" t="s">
        <v>399</v>
      </c>
      <c r="Z306" s="111"/>
      <c r="AB306" s="8"/>
      <c r="AC306" s="8"/>
      <c r="AD306" s="8"/>
      <c r="AE306" s="8"/>
      <c r="AF306" s="185"/>
      <c r="AG306" s="187"/>
      <c r="AH306" s="187"/>
      <c r="AI306" s="187"/>
    </row>
    <row r="307" s="3" customFormat="1" ht="88" customHeight="1" spans="1:26">
      <c r="A307" s="26"/>
      <c r="B307" s="18">
        <f t="shared" ref="B307:B317" si="28">ROW()-4</f>
        <v>303</v>
      </c>
      <c r="C307" s="18" t="s">
        <v>33</v>
      </c>
      <c r="D307" s="18" t="s">
        <v>34</v>
      </c>
      <c r="E307" s="18" t="s">
        <v>35</v>
      </c>
      <c r="F307" s="35" t="s">
        <v>82</v>
      </c>
      <c r="G307" s="35" t="s">
        <v>969</v>
      </c>
      <c r="H307" s="36" t="s">
        <v>1298</v>
      </c>
      <c r="I307" s="31" t="s">
        <v>49</v>
      </c>
      <c r="J307" s="35" t="s">
        <v>1299</v>
      </c>
      <c r="K307" s="99">
        <v>45170</v>
      </c>
      <c r="L307" s="31" t="s">
        <v>427</v>
      </c>
      <c r="M307" s="122" t="s">
        <v>814</v>
      </c>
      <c r="N307" s="39" t="s">
        <v>406</v>
      </c>
      <c r="O307" s="35">
        <v>40</v>
      </c>
      <c r="P307" s="35">
        <v>40</v>
      </c>
      <c r="Q307" s="18">
        <v>0</v>
      </c>
      <c r="R307" s="111">
        <v>1</v>
      </c>
      <c r="S307" s="58">
        <v>51</v>
      </c>
      <c r="T307" s="58">
        <v>236</v>
      </c>
      <c r="U307" s="58">
        <v>1</v>
      </c>
      <c r="V307" s="58">
        <v>5</v>
      </c>
      <c r="W307" s="58">
        <v>13</v>
      </c>
      <c r="X307" s="31" t="s">
        <v>1283</v>
      </c>
      <c r="Y307" s="31" t="s">
        <v>422</v>
      </c>
      <c r="Z307" s="111"/>
    </row>
    <row r="308" s="3" customFormat="1" ht="88" customHeight="1" spans="1:26">
      <c r="A308" s="26"/>
      <c r="B308" s="18">
        <f t="shared" si="28"/>
        <v>304</v>
      </c>
      <c r="C308" s="18" t="s">
        <v>33</v>
      </c>
      <c r="D308" s="18" t="s">
        <v>34</v>
      </c>
      <c r="E308" s="18" t="s">
        <v>35</v>
      </c>
      <c r="F308" s="35" t="s">
        <v>82</v>
      </c>
      <c r="G308" s="35" t="s">
        <v>586</v>
      </c>
      <c r="H308" s="36" t="s">
        <v>1300</v>
      </c>
      <c r="I308" s="31" t="s">
        <v>49</v>
      </c>
      <c r="J308" s="35" t="s">
        <v>1301</v>
      </c>
      <c r="K308" s="99">
        <v>45170</v>
      </c>
      <c r="L308" s="31" t="s">
        <v>427</v>
      </c>
      <c r="M308" s="122" t="s">
        <v>814</v>
      </c>
      <c r="N308" s="39" t="s">
        <v>406</v>
      </c>
      <c r="O308" s="35">
        <v>40</v>
      </c>
      <c r="P308" s="35">
        <v>40</v>
      </c>
      <c r="Q308" s="18">
        <v>0</v>
      </c>
      <c r="R308" s="111">
        <v>1</v>
      </c>
      <c r="S308" s="58">
        <v>32</v>
      </c>
      <c r="T308" s="58">
        <v>170</v>
      </c>
      <c r="U308" s="58">
        <v>1</v>
      </c>
      <c r="V308" s="58">
        <v>3</v>
      </c>
      <c r="W308" s="58">
        <v>11</v>
      </c>
      <c r="X308" s="31" t="s">
        <v>1283</v>
      </c>
      <c r="Y308" s="31" t="s">
        <v>422</v>
      </c>
      <c r="Z308" s="111"/>
    </row>
    <row r="309" s="3" customFormat="1" ht="88" customHeight="1" spans="1:26">
      <c r="A309" s="26"/>
      <c r="B309" s="18">
        <f t="shared" si="28"/>
        <v>305</v>
      </c>
      <c r="C309" s="18" t="s">
        <v>33</v>
      </c>
      <c r="D309" s="18" t="s">
        <v>34</v>
      </c>
      <c r="E309" s="18" t="s">
        <v>35</v>
      </c>
      <c r="F309" s="35" t="s">
        <v>82</v>
      </c>
      <c r="G309" s="35" t="s">
        <v>967</v>
      </c>
      <c r="H309" s="36" t="s">
        <v>1302</v>
      </c>
      <c r="I309" s="31" t="s">
        <v>49</v>
      </c>
      <c r="J309" s="35" t="s">
        <v>1303</v>
      </c>
      <c r="K309" s="99">
        <v>45170</v>
      </c>
      <c r="L309" s="31" t="s">
        <v>427</v>
      </c>
      <c r="M309" s="122" t="s">
        <v>814</v>
      </c>
      <c r="N309" s="39" t="s">
        <v>406</v>
      </c>
      <c r="O309" s="35">
        <v>40</v>
      </c>
      <c r="P309" s="35">
        <v>40</v>
      </c>
      <c r="Q309" s="18">
        <v>0</v>
      </c>
      <c r="R309" s="111">
        <v>1</v>
      </c>
      <c r="S309" s="58">
        <v>56</v>
      </c>
      <c r="T309" s="58">
        <v>286</v>
      </c>
      <c r="U309" s="58">
        <v>1</v>
      </c>
      <c r="V309" s="58">
        <v>6</v>
      </c>
      <c r="W309" s="58">
        <v>18</v>
      </c>
      <c r="X309" s="31" t="s">
        <v>1283</v>
      </c>
      <c r="Y309" s="31" t="s">
        <v>422</v>
      </c>
      <c r="Z309" s="111"/>
    </row>
    <row r="310" s="3" customFormat="1" ht="88" customHeight="1" spans="1:26">
      <c r="A310" s="26"/>
      <c r="B310" s="18">
        <f t="shared" si="28"/>
        <v>306</v>
      </c>
      <c r="C310" s="18" t="s">
        <v>33</v>
      </c>
      <c r="D310" s="18" t="s">
        <v>34</v>
      </c>
      <c r="E310" s="18" t="s">
        <v>35</v>
      </c>
      <c r="F310" s="35" t="s">
        <v>82</v>
      </c>
      <c r="G310" s="35" t="s">
        <v>1304</v>
      </c>
      <c r="H310" s="36" t="s">
        <v>1305</v>
      </c>
      <c r="I310" s="31" t="s">
        <v>49</v>
      </c>
      <c r="J310" s="35" t="s">
        <v>1306</v>
      </c>
      <c r="K310" s="99">
        <v>45170</v>
      </c>
      <c r="L310" s="31" t="s">
        <v>427</v>
      </c>
      <c r="M310" s="122" t="s">
        <v>814</v>
      </c>
      <c r="N310" s="39" t="s">
        <v>406</v>
      </c>
      <c r="O310" s="35">
        <v>30</v>
      </c>
      <c r="P310" s="35">
        <v>30</v>
      </c>
      <c r="Q310" s="18">
        <v>0</v>
      </c>
      <c r="R310" s="111">
        <v>6</v>
      </c>
      <c r="S310" s="58">
        <v>237</v>
      </c>
      <c r="T310" s="31">
        <v>571</v>
      </c>
      <c r="U310" s="58">
        <v>4</v>
      </c>
      <c r="V310" s="31">
        <v>21</v>
      </c>
      <c r="W310" s="31">
        <v>57</v>
      </c>
      <c r="X310" s="31" t="s">
        <v>1283</v>
      </c>
      <c r="Y310" s="31" t="s">
        <v>422</v>
      </c>
      <c r="Z310" s="111"/>
    </row>
    <row r="311" s="3" customFormat="1" ht="88" customHeight="1" spans="1:26">
      <c r="A311" s="26" t="s">
        <v>45</v>
      </c>
      <c r="B311" s="18">
        <f t="shared" si="28"/>
        <v>307</v>
      </c>
      <c r="C311" s="31" t="s">
        <v>33</v>
      </c>
      <c r="D311" s="31" t="s">
        <v>34</v>
      </c>
      <c r="E311" s="31" t="s">
        <v>35</v>
      </c>
      <c r="F311" s="35" t="s">
        <v>46</v>
      </c>
      <c r="G311" s="35" t="s">
        <v>1307</v>
      </c>
      <c r="H311" s="36" t="s">
        <v>1308</v>
      </c>
      <c r="I311" s="35" t="s">
        <v>49</v>
      </c>
      <c r="J311" s="35" t="s">
        <v>1309</v>
      </c>
      <c r="K311" s="104">
        <v>45170</v>
      </c>
      <c r="L311" s="104">
        <v>45261</v>
      </c>
      <c r="M311" s="35" t="s">
        <v>1203</v>
      </c>
      <c r="N311" s="71" t="s">
        <v>406</v>
      </c>
      <c r="O311" s="137">
        <v>40</v>
      </c>
      <c r="P311" s="137">
        <v>40</v>
      </c>
      <c r="Q311" s="18">
        <v>0</v>
      </c>
      <c r="R311" s="58">
        <v>1</v>
      </c>
      <c r="S311" s="58">
        <v>430</v>
      </c>
      <c r="T311" s="58">
        <v>1806</v>
      </c>
      <c r="U311" s="58">
        <v>1</v>
      </c>
      <c r="V311" s="58">
        <v>26</v>
      </c>
      <c r="W311" s="58">
        <v>72</v>
      </c>
      <c r="X311" s="31" t="s">
        <v>422</v>
      </c>
      <c r="Y311" s="31" t="s">
        <v>422</v>
      </c>
      <c r="Z311" s="111"/>
    </row>
    <row r="312" s="3" customFormat="1" ht="88" customHeight="1" spans="1:26">
      <c r="A312" s="26" t="s">
        <v>45</v>
      </c>
      <c r="B312" s="18">
        <f t="shared" si="28"/>
        <v>308</v>
      </c>
      <c r="C312" s="31" t="s">
        <v>33</v>
      </c>
      <c r="D312" s="31" t="s">
        <v>34</v>
      </c>
      <c r="E312" s="31" t="s">
        <v>35</v>
      </c>
      <c r="F312" s="35" t="s">
        <v>46</v>
      </c>
      <c r="G312" s="35" t="s">
        <v>47</v>
      </c>
      <c r="H312" s="36" t="s">
        <v>1310</v>
      </c>
      <c r="I312" s="35" t="s">
        <v>49</v>
      </c>
      <c r="J312" s="35" t="s">
        <v>1311</v>
      </c>
      <c r="K312" s="104">
        <v>45170</v>
      </c>
      <c r="L312" s="104">
        <v>45261</v>
      </c>
      <c r="M312" s="35" t="s">
        <v>1203</v>
      </c>
      <c r="N312" s="71" t="s">
        <v>406</v>
      </c>
      <c r="O312" s="137">
        <v>40</v>
      </c>
      <c r="P312" s="137">
        <v>40</v>
      </c>
      <c r="Q312" s="18">
        <v>0</v>
      </c>
      <c r="R312" s="58">
        <v>1</v>
      </c>
      <c r="S312" s="58">
        <v>452</v>
      </c>
      <c r="T312" s="58">
        <v>1875</v>
      </c>
      <c r="U312" s="58">
        <v>1</v>
      </c>
      <c r="V312" s="58">
        <v>47</v>
      </c>
      <c r="W312" s="58">
        <v>128</v>
      </c>
      <c r="X312" s="31" t="s">
        <v>422</v>
      </c>
      <c r="Y312" s="31" t="s">
        <v>422</v>
      </c>
      <c r="Z312" s="111"/>
    </row>
    <row r="313" s="3" customFormat="1" ht="88" customHeight="1" spans="1:26">
      <c r="A313" s="26" t="s">
        <v>45</v>
      </c>
      <c r="B313" s="18"/>
      <c r="C313" s="31" t="s">
        <v>33</v>
      </c>
      <c r="D313" s="31" t="s">
        <v>34</v>
      </c>
      <c r="E313" s="31" t="s">
        <v>35</v>
      </c>
      <c r="F313" s="35" t="s">
        <v>46</v>
      </c>
      <c r="G313" s="35" t="s">
        <v>47</v>
      </c>
      <c r="H313" s="36" t="s">
        <v>1312</v>
      </c>
      <c r="I313" s="39" t="s">
        <v>49</v>
      </c>
      <c r="J313" s="39" t="s">
        <v>47</v>
      </c>
      <c r="K313" s="172">
        <v>45170</v>
      </c>
      <c r="L313" s="172">
        <v>45261</v>
      </c>
      <c r="M313" s="39" t="s">
        <v>1203</v>
      </c>
      <c r="N313" s="39" t="s">
        <v>1313</v>
      </c>
      <c r="O313" s="39">
        <v>10</v>
      </c>
      <c r="P313" s="39">
        <v>10</v>
      </c>
      <c r="Q313" s="18">
        <v>0</v>
      </c>
      <c r="R313" s="180">
        <v>1</v>
      </c>
      <c r="S313" s="180">
        <v>452</v>
      </c>
      <c r="T313" s="180">
        <v>1875</v>
      </c>
      <c r="U313" s="180">
        <v>1</v>
      </c>
      <c r="V313" s="58">
        <v>47</v>
      </c>
      <c r="W313" s="58">
        <v>128</v>
      </c>
      <c r="X313" s="31" t="s">
        <v>422</v>
      </c>
      <c r="Y313" s="31" t="s">
        <v>422</v>
      </c>
      <c r="Z313" s="111"/>
    </row>
    <row r="314" s="3" customFormat="1" ht="88" customHeight="1" spans="1:26">
      <c r="A314" s="26" t="s">
        <v>45</v>
      </c>
      <c r="B314" s="18">
        <f t="shared" ref="B314:B319" si="29">ROW()-4</f>
        <v>310</v>
      </c>
      <c r="C314" s="31" t="s">
        <v>33</v>
      </c>
      <c r="D314" s="31" t="s">
        <v>34</v>
      </c>
      <c r="E314" s="31" t="s">
        <v>35</v>
      </c>
      <c r="F314" s="35" t="s">
        <v>46</v>
      </c>
      <c r="G314" s="35" t="s">
        <v>1314</v>
      </c>
      <c r="H314" s="36" t="s">
        <v>1315</v>
      </c>
      <c r="I314" s="35" t="s">
        <v>49</v>
      </c>
      <c r="J314" s="35" t="s">
        <v>1316</v>
      </c>
      <c r="K314" s="104">
        <v>45170</v>
      </c>
      <c r="L314" s="104">
        <v>45261</v>
      </c>
      <c r="M314" s="35" t="s">
        <v>1203</v>
      </c>
      <c r="N314" s="71" t="s">
        <v>406</v>
      </c>
      <c r="O314" s="35">
        <v>10</v>
      </c>
      <c r="P314" s="35">
        <v>10</v>
      </c>
      <c r="Q314" s="18">
        <v>0</v>
      </c>
      <c r="R314" s="58">
        <v>1</v>
      </c>
      <c r="S314" s="58">
        <v>140</v>
      </c>
      <c r="T314" s="58">
        <v>575</v>
      </c>
      <c r="U314" s="58">
        <v>1</v>
      </c>
      <c r="V314" s="58">
        <v>23</v>
      </c>
      <c r="W314" s="58">
        <v>79</v>
      </c>
      <c r="X314" s="31" t="s">
        <v>422</v>
      </c>
      <c r="Y314" s="31" t="s">
        <v>422</v>
      </c>
      <c r="Z314" s="111"/>
    </row>
    <row r="315" ht="134" customHeight="1" spans="1:26">
      <c r="A315" s="26" t="s">
        <v>753</v>
      </c>
      <c r="B315" s="18">
        <f t="shared" si="29"/>
        <v>311</v>
      </c>
      <c r="C315" s="29" t="s">
        <v>67</v>
      </c>
      <c r="D315" s="29" t="s">
        <v>68</v>
      </c>
      <c r="E315" s="29" t="s">
        <v>1317</v>
      </c>
      <c r="F315" s="29" t="s">
        <v>56</v>
      </c>
      <c r="G315" s="29" t="s">
        <v>56</v>
      </c>
      <c r="H315" s="155" t="s">
        <v>1318</v>
      </c>
      <c r="I315" s="18" t="s">
        <v>49</v>
      </c>
      <c r="J315" s="173" t="s">
        <v>56</v>
      </c>
      <c r="K315" s="173" t="s">
        <v>1319</v>
      </c>
      <c r="L315" s="173" t="s">
        <v>1018</v>
      </c>
      <c r="M315" s="173" t="s">
        <v>1320</v>
      </c>
      <c r="N315" s="173" t="s">
        <v>1321</v>
      </c>
      <c r="O315" s="174">
        <v>166</v>
      </c>
      <c r="P315" s="173">
        <v>166</v>
      </c>
      <c r="Q315" s="18">
        <v>0</v>
      </c>
      <c r="R315" s="174">
        <v>18</v>
      </c>
      <c r="S315" s="173">
        <v>65</v>
      </c>
      <c r="T315" s="173">
        <v>300</v>
      </c>
      <c r="U315" s="174">
        <v>18</v>
      </c>
      <c r="V315" s="174">
        <v>23</v>
      </c>
      <c r="W315" s="174">
        <v>78</v>
      </c>
      <c r="X315" s="173" t="s">
        <v>1322</v>
      </c>
      <c r="Y315" s="173" t="s">
        <v>1322</v>
      </c>
      <c r="Z315" s="88"/>
    </row>
    <row r="316" ht="109" customHeight="1" spans="1:26">
      <c r="A316" s="26" t="s">
        <v>1323</v>
      </c>
      <c r="B316" s="18">
        <f t="shared" si="29"/>
        <v>312</v>
      </c>
      <c r="C316" s="29" t="s">
        <v>67</v>
      </c>
      <c r="D316" s="29" t="s">
        <v>207</v>
      </c>
      <c r="E316" s="29" t="s">
        <v>1324</v>
      </c>
      <c r="F316" s="29" t="s">
        <v>56</v>
      </c>
      <c r="G316" s="29" t="s">
        <v>56</v>
      </c>
      <c r="H316" s="156" t="s">
        <v>1325</v>
      </c>
      <c r="I316" s="18" t="s">
        <v>49</v>
      </c>
      <c r="J316" s="173" t="s">
        <v>56</v>
      </c>
      <c r="K316" s="173" t="s">
        <v>1319</v>
      </c>
      <c r="L316" s="173" t="s">
        <v>1018</v>
      </c>
      <c r="M316" s="173" t="s">
        <v>1320</v>
      </c>
      <c r="N316" s="175" t="s">
        <v>1326</v>
      </c>
      <c r="O316" s="174">
        <v>389</v>
      </c>
      <c r="P316" s="174">
        <v>389</v>
      </c>
      <c r="Q316" s="18">
        <v>0</v>
      </c>
      <c r="R316" s="174">
        <v>18</v>
      </c>
      <c r="S316" s="181">
        <v>358</v>
      </c>
      <c r="T316" s="181">
        <v>1256</v>
      </c>
      <c r="U316" s="174">
        <v>18</v>
      </c>
      <c r="V316" s="174">
        <v>171</v>
      </c>
      <c r="W316" s="174">
        <v>600</v>
      </c>
      <c r="X316" s="182" t="s">
        <v>1327</v>
      </c>
      <c r="Y316" s="182" t="s">
        <v>1327</v>
      </c>
      <c r="Z316" s="88"/>
    </row>
    <row r="317" ht="162" spans="1:26">
      <c r="A317" s="26" t="s">
        <v>1181</v>
      </c>
      <c r="B317" s="18">
        <f t="shared" si="29"/>
        <v>313</v>
      </c>
      <c r="C317" s="29" t="s">
        <v>53</v>
      </c>
      <c r="D317" s="29" t="s">
        <v>196</v>
      </c>
      <c r="E317" s="29" t="s">
        <v>196</v>
      </c>
      <c r="F317" s="29" t="s">
        <v>56</v>
      </c>
      <c r="G317" s="29" t="s">
        <v>198</v>
      </c>
      <c r="H317" s="27" t="s">
        <v>1328</v>
      </c>
      <c r="I317" s="29" t="s">
        <v>200</v>
      </c>
      <c r="J317" s="29" t="s">
        <v>192</v>
      </c>
      <c r="K317" s="29" t="s">
        <v>201</v>
      </c>
      <c r="L317" s="29" t="s">
        <v>202</v>
      </c>
      <c r="M317" s="18" t="s">
        <v>50</v>
      </c>
      <c r="N317" s="29" t="s">
        <v>205</v>
      </c>
      <c r="O317" s="29">
        <v>349.96</v>
      </c>
      <c r="P317" s="29">
        <v>349.96</v>
      </c>
      <c r="Q317" s="18">
        <v>0</v>
      </c>
      <c r="R317" s="58">
        <v>200</v>
      </c>
      <c r="S317" s="58">
        <v>1334</v>
      </c>
      <c r="T317" s="58">
        <v>4666</v>
      </c>
      <c r="U317" s="58"/>
      <c r="V317" s="58">
        <v>1334</v>
      </c>
      <c r="W317" s="58">
        <v>4666</v>
      </c>
      <c r="X317" s="18" t="s">
        <v>206</v>
      </c>
      <c r="Y317" s="18" t="s">
        <v>206</v>
      </c>
      <c r="Z317" s="29"/>
    </row>
    <row r="318" ht="108" spans="1:26">
      <c r="A318" s="26" t="s">
        <v>1181</v>
      </c>
      <c r="B318" s="18">
        <f t="shared" si="29"/>
        <v>314</v>
      </c>
      <c r="C318" s="31" t="s">
        <v>33</v>
      </c>
      <c r="D318" s="31" t="s">
        <v>34</v>
      </c>
      <c r="E318" s="31" t="s">
        <v>35</v>
      </c>
      <c r="F318" s="31" t="s">
        <v>376</v>
      </c>
      <c r="G318" s="31" t="s">
        <v>197</v>
      </c>
      <c r="H318" s="28" t="s">
        <v>1329</v>
      </c>
      <c r="I318" s="31" t="s">
        <v>49</v>
      </c>
      <c r="J318" s="31" t="s">
        <v>558</v>
      </c>
      <c r="K318" s="102">
        <v>44986</v>
      </c>
      <c r="L318" s="102">
        <v>45290</v>
      </c>
      <c r="M318" s="18" t="s">
        <v>50</v>
      </c>
      <c r="N318" s="31" t="s">
        <v>1330</v>
      </c>
      <c r="O318" s="18">
        <v>4080</v>
      </c>
      <c r="P318" s="31">
        <v>4080</v>
      </c>
      <c r="Q318" s="18">
        <v>0</v>
      </c>
      <c r="R318" s="31">
        <v>80</v>
      </c>
      <c r="S318" s="31">
        <v>12907</v>
      </c>
      <c r="T318" s="31">
        <v>40190</v>
      </c>
      <c r="U318" s="31"/>
      <c r="V318" s="31">
        <v>3800</v>
      </c>
      <c r="W318" s="31">
        <v>13212</v>
      </c>
      <c r="X318" s="18" t="s">
        <v>561</v>
      </c>
      <c r="Y318" s="31" t="s">
        <v>561</v>
      </c>
      <c r="Z318" s="29"/>
    </row>
    <row r="319" ht="132" spans="2:26">
      <c r="B319" s="18">
        <f t="shared" si="29"/>
        <v>315</v>
      </c>
      <c r="C319" s="32" t="s">
        <v>35</v>
      </c>
      <c r="D319" s="32" t="s">
        <v>35</v>
      </c>
      <c r="E319" s="32" t="s">
        <v>35</v>
      </c>
      <c r="F319" s="18" t="s">
        <v>56</v>
      </c>
      <c r="G319" s="29" t="s">
        <v>198</v>
      </c>
      <c r="H319" s="33" t="s">
        <v>1331</v>
      </c>
      <c r="I319" s="18" t="s">
        <v>49</v>
      </c>
      <c r="J319" s="32" t="s">
        <v>1332</v>
      </c>
      <c r="K319" s="170">
        <v>44927</v>
      </c>
      <c r="L319" s="170">
        <v>45261</v>
      </c>
      <c r="M319" s="32" t="s">
        <v>1333</v>
      </c>
      <c r="N319" s="32" t="s">
        <v>1334</v>
      </c>
      <c r="O319" s="32">
        <v>689.793</v>
      </c>
      <c r="P319" s="32">
        <v>689.793</v>
      </c>
      <c r="Q319" s="18">
        <v>0</v>
      </c>
      <c r="R319" s="73">
        <v>299</v>
      </c>
      <c r="S319" s="73">
        <v>506</v>
      </c>
      <c r="T319" s="73">
        <v>1520</v>
      </c>
      <c r="U319" s="73">
        <v>50</v>
      </c>
      <c r="V319" s="73">
        <v>185</v>
      </c>
      <c r="W319" s="73">
        <v>645</v>
      </c>
      <c r="X319" s="32" t="s">
        <v>1335</v>
      </c>
      <c r="Y319" s="32" t="s">
        <v>1335</v>
      </c>
      <c r="Z319" s="186"/>
    </row>
  </sheetData>
  <mergeCells count="27">
    <mergeCell ref="B2:Z2"/>
    <mergeCell ref="C3:E3"/>
    <mergeCell ref="K3:L3"/>
    <mergeCell ref="O3:Q3"/>
    <mergeCell ref="R3:W3"/>
    <mergeCell ref="P4:Q4"/>
    <mergeCell ref="U4:W4"/>
    <mergeCell ref="B3:B5"/>
    <mergeCell ref="C4:C5"/>
    <mergeCell ref="D4:D5"/>
    <mergeCell ref="E4:E5"/>
    <mergeCell ref="F3:F5"/>
    <mergeCell ref="G3:G5"/>
    <mergeCell ref="H3:H5"/>
    <mergeCell ref="I3:I5"/>
    <mergeCell ref="J3:J5"/>
    <mergeCell ref="K4:K5"/>
    <mergeCell ref="L4:L5"/>
    <mergeCell ref="M3:M5"/>
    <mergeCell ref="N3:N5"/>
    <mergeCell ref="O4:O5"/>
    <mergeCell ref="R4:R5"/>
    <mergeCell ref="S4:S5"/>
    <mergeCell ref="T4:T5"/>
    <mergeCell ref="X3:X5"/>
    <mergeCell ref="Y3:Y5"/>
    <mergeCell ref="Z3:Z5"/>
  </mergeCells>
  <conditionalFormatting sqref="H32">
    <cfRule type="duplicateValues" dxfId="0" priority="1"/>
  </conditionalFormatting>
  <conditionalFormatting sqref="H233">
    <cfRule type="duplicateValues" dxfId="0" priority="3"/>
  </conditionalFormatting>
  <conditionalFormatting sqref="H2:H31 H33:H1048576">
    <cfRule type="duplicateValues" dxfId="0" priority="2"/>
  </conditionalFormatting>
  <printOptions horizontalCentered="1"/>
  <pageMargins left="0.393055555555556" right="0.196527777777778" top="0.786805555555556" bottom="0.802777777777778" header="0.5" footer="0.5"/>
  <pageSetup paperSize="9" scale="78" orientation="landscape" horizontalDpi="600"/>
  <headerFooter/>
  <ignoredErrors>
    <ignoredError sqref="L8 K292"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2023项目申报表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2023-10-17T07:59:00Z</dcterms:created>
  <dcterms:modified xsi:type="dcterms:W3CDTF">2023-12-25T09:05:38Z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AF8CF05A20D34B0A9D1AC596C9D0F8F5_13</vt:lpwstr>
  </property>
  <property fmtid="{D5CDD505-2E9C-101B-9397-08002B2CF9AE}" pid="3" name="KSOProductBuildVer">
    <vt:lpwstr>2052-11.1.0.14309</vt:lpwstr>
  </property>
</Properties>
</file>