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tabRatio="923"/>
  </bookViews>
  <sheets>
    <sheet name="一般债券安排方案" sheetId="4" r:id="rId1"/>
    <sheet name="专项债券安排方案" sheetId="2" r:id="rId2"/>
    <sheet name="一般公共预算收入调整方案" sheetId="5" r:id="rId3"/>
    <sheet name="一般公共预算支出调整方案" sheetId="8" r:id="rId4"/>
    <sheet name="本级一般公共预算支出调整方案" sheetId="7" r:id="rId5"/>
    <sheet name="政府性基金预算收入调整方案" sheetId="6" r:id="rId6"/>
    <sheet name="政府性基金预算支出调整方案" sheetId="10" r:id="rId7"/>
    <sheet name="本级政府性基金预算支出调整方案" sheetId="11" r:id="rId8"/>
    <sheet name="国有资本经营收入调整方案" sheetId="12" r:id="rId9"/>
    <sheet name="国有资本经营支出调整方案" sheetId="13" r:id="rId10"/>
    <sheet name="消化代管专户借款" sheetId="14" r:id="rId11"/>
  </sheets>
  <definedNames>
    <definedName name="_xlnm._FilterDatabase" localSheetId="0" hidden="1">一般债券安排方案!$A$4:$E$18</definedName>
    <definedName name="_xlnm.Print_Titles" localSheetId="0">一般债券安排方案!$2:$4</definedName>
    <definedName name="_xlnm.Print_Titles" localSheetId="2">一般公共预算收入调整方案!$2:$4</definedName>
    <definedName name="_xlnm.Print_Titles" localSheetId="5">政府性基金预算收入调整方案!$2:$4</definedName>
    <definedName name="_xlnm.Print_Titles" localSheetId="4">本级一般公共预算支出调整方案!$2:$4</definedName>
    <definedName name="_xlnm.Print_Titles" localSheetId="3">一般公共预算支出调整方案!$2:$4</definedName>
    <definedName name="_xlnm.Print_Titles" localSheetId="6">政府性基金预算支出调整方案!$2:$4</definedName>
    <definedName name="_xlnm.Print_Titles" localSheetId="7">本级政府性基金预算支出调整方案!$2:$4</definedName>
    <definedName name="_xlnm.Print_Area" localSheetId="4">本级一般公共预算支出调整方案!$A$1:$D$27</definedName>
  </definedNames>
  <calcPr calcId="144525"/>
</workbook>
</file>

<file path=xl/sharedStrings.xml><?xml version="1.0" encoding="utf-8"?>
<sst xmlns="http://schemas.openxmlformats.org/spreadsheetml/2006/main" count="280" uniqueCount="191">
  <si>
    <t>附表1</t>
  </si>
  <si>
    <t>2025年新增一般债券资金安排方案</t>
  </si>
  <si>
    <t>单位：万元</t>
  </si>
  <si>
    <t>序号</t>
  </si>
  <si>
    <t>单位</t>
  </si>
  <si>
    <t>项目</t>
  </si>
  <si>
    <t>金额</t>
  </si>
  <si>
    <t>支出科目</t>
  </si>
  <si>
    <t>备注</t>
  </si>
  <si>
    <t>市排水管理所</t>
  </si>
  <si>
    <t>迎春亭七里桥东排口、春光村凯德嘉博城西北侧排口截污整治项目</t>
  </si>
  <si>
    <t>城乡社区支出</t>
  </si>
  <si>
    <t>唐市长、阳常务批示</t>
  </si>
  <si>
    <t>市古城事务中心</t>
  </si>
  <si>
    <t>古城景区旅游基础设施项目（西直街旅游设施）</t>
  </si>
  <si>
    <t>其他文化和旅游支出</t>
  </si>
  <si>
    <t>龚书记批示从预备金安排</t>
  </si>
  <si>
    <t>市文化旅游广电体育局</t>
  </si>
  <si>
    <t>旅游发展项目（云山旅游基础设施建设项目伴山景区及东入口进山公路景观项目、云山森林公园升级改造）</t>
  </si>
  <si>
    <t>龚书记批示从旅发资金中安排</t>
  </si>
  <si>
    <t>旅游发展项目（古城旅游公厕改造、新革新路、博物馆前坪项目）</t>
  </si>
  <si>
    <t>古城旅游公厕改造178万已安排87万，新革新路310万已安排30万，博物馆前坪项目270万已安排150万</t>
  </si>
  <si>
    <t>市教育局</t>
  </si>
  <si>
    <t>实验三小等项目建设(补充义务教育薄弱环节改善与能力提升专项资金)</t>
  </si>
  <si>
    <t>教育支出</t>
  </si>
  <si>
    <t>义务教育薄改资金用于购买民办义务教育学位，国家审计署发现要求整改</t>
  </si>
  <si>
    <t>市公安局</t>
  </si>
  <si>
    <t>监管中心武警及看守所搬迁前项目建设及物资采购</t>
  </si>
  <si>
    <t>公共安全支出</t>
  </si>
  <si>
    <t>市人民政府第60次常务会议纪要</t>
  </si>
  <si>
    <t>市农业农村局</t>
  </si>
  <si>
    <t>高标准农田超长期国债地方配套</t>
  </si>
  <si>
    <t>农林水支出</t>
  </si>
  <si>
    <t>2025年超长期国债配套要求</t>
  </si>
  <si>
    <t>大豆单产提升超长期国债地方配套</t>
  </si>
  <si>
    <t>市住建局</t>
  </si>
  <si>
    <t>地下管网建设改造方向超长期特别国债地方配套</t>
  </si>
  <si>
    <t>市土地房屋征收服务中心</t>
  </si>
  <si>
    <t>狮子文化湖体育产业园建设项目征拆</t>
  </si>
  <si>
    <t>置换项目</t>
  </si>
  <si>
    <t>都梁文旅特色休闲小镇项目征拆</t>
  </si>
  <si>
    <t>项目房屋征收超期安置过渡费</t>
  </si>
  <si>
    <t>各项目建设单位</t>
  </si>
  <si>
    <t>城市和农村基础设施项目建设（其中偿还企业账款5577万,偿还省外贷800万，乡村振兴1262万）</t>
  </si>
  <si>
    <t>教育、农林水支出</t>
  </si>
  <si>
    <t>偿还企业账款为二类账款项目，偿还省外贷为省财政厅要求，乡村振兴为审计整改预留</t>
  </si>
  <si>
    <t>合计</t>
  </si>
  <si>
    <t>附表2</t>
  </si>
  <si>
    <t>2025年新增专项债券资金安排方案</t>
  </si>
  <si>
    <t>债券类型</t>
  </si>
  <si>
    <t>武冈市自然资源局</t>
  </si>
  <si>
    <t>土储专债</t>
  </si>
  <si>
    <t>项目建设</t>
  </si>
  <si>
    <t>其他政府性基金及对应债务收入安排的支出</t>
  </si>
  <si>
    <t>武冈市古城事务中心</t>
  </si>
  <si>
    <t>古城景区旅游基础设施建设项目</t>
  </si>
  <si>
    <t>武冈经开区</t>
  </si>
  <si>
    <t>武冈市冷链物流体系建设项目</t>
  </si>
  <si>
    <t>武冈市铜宝开元新城镇化投资开发有限公司</t>
  </si>
  <si>
    <t>农村综合服务平台建设、思源学校建设等5个项目（置换到期隐性债务）</t>
  </si>
  <si>
    <t>补充地方基金财力</t>
  </si>
  <si>
    <t>武冈市坦途水利基础设施投资开发有限公司</t>
  </si>
  <si>
    <t>赧水河水利综合治理项目（置换到期隐性债务）</t>
  </si>
  <si>
    <t>邵阳生态环保局武冈分局</t>
  </si>
  <si>
    <t>2019年农村生活污水治理示范工程EPC项目（偿还企业账款）</t>
  </si>
  <si>
    <t>武冈市经济技术开发区创新投资发展有限公司</t>
  </si>
  <si>
    <t>师大附中项目教育新区路网及校区建设工程（偿还企业账款）</t>
  </si>
  <si>
    <t>湖南庆丰投资发展有限公司</t>
  </si>
  <si>
    <t>武冈市云山大桥及云山南路建设项目（偿还企业账款）</t>
  </si>
  <si>
    <t>各行政事业单位</t>
  </si>
  <si>
    <t>清偿拖欠企业账款</t>
  </si>
  <si>
    <t>农村危房改造基础设施建设工程、2016-2018年义务教育薄弱学校改造等4个项目（置换到期隐性债务）</t>
  </si>
  <si>
    <t>置换存量隐性债务</t>
  </si>
  <si>
    <t>武冈市益福隆国有资产投资管理有限公司</t>
  </si>
  <si>
    <t>易地扶贫搬迁、益福隆秀美乡村项目（置换到期隐性债务）</t>
  </si>
  <si>
    <t>赧水河水利综合治理工程（平台公司退出隐性债务清零）</t>
  </si>
  <si>
    <t>附表3</t>
  </si>
  <si>
    <t>2025年一般公共预算收入调整方案（草案）</t>
  </si>
  <si>
    <t>项   目</t>
  </si>
  <si>
    <t>预算数</t>
  </si>
  <si>
    <t>预算调整数</t>
  </si>
  <si>
    <t>变动数</t>
  </si>
  <si>
    <t>一、地方收入</t>
  </si>
  <si>
    <t>1.税收收入</t>
  </si>
  <si>
    <t>2.非税收入</t>
  </si>
  <si>
    <t>二、上级补助收入</t>
  </si>
  <si>
    <t>1.返还性收入</t>
  </si>
  <si>
    <t>2.一般性转移支付收入</t>
  </si>
  <si>
    <t>3.专项转移支付收入</t>
  </si>
  <si>
    <t>三、上年结转</t>
  </si>
  <si>
    <t>四、债务转贷收入</t>
  </si>
  <si>
    <t>1.新增一般债券收入</t>
  </si>
  <si>
    <t>2.再融资一般债券收入</t>
  </si>
  <si>
    <t>五、调入预算稳定调节基金</t>
  </si>
  <si>
    <t>六、调入资金</t>
  </si>
  <si>
    <t>1.政府性基金调入</t>
  </si>
  <si>
    <t>2.国有资本经营调入</t>
  </si>
  <si>
    <t>收入总计</t>
  </si>
  <si>
    <t>附表4</t>
  </si>
  <si>
    <t>2025年一般公共预算支出调整方案（草案）</t>
  </si>
  <si>
    <t>一、本级支出</t>
  </si>
  <si>
    <t>二、债务还本支出</t>
  </si>
  <si>
    <t>三、上解支出</t>
  </si>
  <si>
    <t>四、安排预算稳定调节基金</t>
  </si>
  <si>
    <t>五、结转下年支出</t>
  </si>
  <si>
    <t>支出总计</t>
  </si>
  <si>
    <t>附表5</t>
  </si>
  <si>
    <t>2025年本级一般公共预算支出调整方案（草案）</t>
  </si>
  <si>
    <t>一、一般公共服务</t>
  </si>
  <si>
    <t>二、国防</t>
  </si>
  <si>
    <t>三、公共安全</t>
  </si>
  <si>
    <t>四、教育</t>
  </si>
  <si>
    <t>五、科学技术</t>
  </si>
  <si>
    <t>六、文化旅游体育与传媒</t>
  </si>
  <si>
    <t>七、社会保障和就业</t>
  </si>
  <si>
    <t>八、卫生健康</t>
  </si>
  <si>
    <t>九、节能环保</t>
  </si>
  <si>
    <t>十、城乡社区</t>
  </si>
  <si>
    <t>十一、农林水</t>
  </si>
  <si>
    <t>十二、交通运输</t>
  </si>
  <si>
    <t>十三、资源勘探工业信息等</t>
  </si>
  <si>
    <t>十四、商业服务业等</t>
  </si>
  <si>
    <t>十五、金融</t>
  </si>
  <si>
    <t>十六、自然资源海洋气象等</t>
  </si>
  <si>
    <t>十七、住房保障</t>
  </si>
  <si>
    <t>十八、粮油物资储备出</t>
  </si>
  <si>
    <t>十九、灾害防治及应急管理</t>
  </si>
  <si>
    <t>二十、债务付息支出</t>
  </si>
  <si>
    <t>二十一、预备费</t>
  </si>
  <si>
    <t>二十二、其他支出</t>
  </si>
  <si>
    <t>本级支出</t>
  </si>
  <si>
    <t>附表6</t>
  </si>
  <si>
    <t>2025年政府性基金预算收入调整方案（草案）</t>
  </si>
  <si>
    <t>一、本级收入合计</t>
  </si>
  <si>
    <t>1.专项拨款补助</t>
  </si>
  <si>
    <t>2.超长期特别国债转移支付收入</t>
  </si>
  <si>
    <t>四、地方政府专项债务转贷收入</t>
  </si>
  <si>
    <t>1.新增专项债券收入</t>
  </si>
  <si>
    <t>2.再融资专项债券收入</t>
  </si>
  <si>
    <t>收入合计</t>
  </si>
  <si>
    <t>附表7</t>
  </si>
  <si>
    <t>2025年政府性基金预算支出调整方案（草案）</t>
  </si>
  <si>
    <t>一、本级支出合计</t>
  </si>
  <si>
    <t>二、调出资金</t>
  </si>
  <si>
    <t>四、抗疫特别国债还本支出</t>
  </si>
  <si>
    <t>支出合计</t>
  </si>
  <si>
    <t>附表8</t>
  </si>
  <si>
    <t>2025年本级政府性基金预算支出调整方案（草案）</t>
  </si>
  <si>
    <t>一、文化体育与传媒支出</t>
  </si>
  <si>
    <t>二、社会保障和就业支出</t>
  </si>
  <si>
    <r>
      <rPr>
        <sz val="11"/>
        <rFont val="宋体"/>
        <charset val="134"/>
      </rPr>
      <t>三、节能环保支出</t>
    </r>
  </si>
  <si>
    <t>四、城乡社区支出</t>
  </si>
  <si>
    <r>
      <rPr>
        <sz val="11"/>
        <rFont val="宋体"/>
        <charset val="134"/>
      </rPr>
      <t>五、农林水支出</t>
    </r>
  </si>
  <si>
    <r>
      <rPr>
        <sz val="11"/>
        <rFont val="宋体"/>
        <charset val="134"/>
      </rPr>
      <t>六、交通运输支出</t>
    </r>
  </si>
  <si>
    <r>
      <rPr>
        <sz val="11"/>
        <rFont val="宋体"/>
        <charset val="134"/>
      </rPr>
      <t>七、资源勘探信息等支出</t>
    </r>
  </si>
  <si>
    <r>
      <rPr>
        <sz val="11"/>
        <rFont val="宋体"/>
        <charset val="134"/>
      </rPr>
      <t>八、其他支出</t>
    </r>
  </si>
  <si>
    <r>
      <rPr>
        <sz val="11"/>
        <rFont val="宋体"/>
        <charset val="134"/>
      </rPr>
      <t>九、债务付息支出</t>
    </r>
  </si>
  <si>
    <r>
      <rPr>
        <sz val="11"/>
        <rFont val="宋体"/>
        <charset val="134"/>
      </rPr>
      <t>十、债务发行费用支出</t>
    </r>
  </si>
  <si>
    <t xml:space="preserve">  本级支出合计</t>
  </si>
  <si>
    <t>附表9</t>
  </si>
  <si>
    <t>2025年国有资本经营预算收入调整方案（草案）</t>
  </si>
  <si>
    <t>一、国有资本经营收入</t>
  </si>
  <si>
    <t>1.利润收入</t>
  </si>
  <si>
    <t>2.股利、利息收入</t>
  </si>
  <si>
    <t>3.其他国有资本经营预算收入</t>
  </si>
  <si>
    <t>二、转移性收入</t>
  </si>
  <si>
    <t>附表10</t>
  </si>
  <si>
    <t>2025年国有资本经营预算支出调整方案（草案）</t>
  </si>
  <si>
    <t>一、国有资本经营预算支出</t>
  </si>
  <si>
    <t>1.解决历史遗留问题及改革成本支出</t>
  </si>
  <si>
    <t>2.国有企业资本金注入</t>
  </si>
  <si>
    <t>三、结转下年</t>
  </si>
  <si>
    <t>附表11</t>
  </si>
  <si>
    <t>2025年武冈市代管资金专户借款消化情况表</t>
  </si>
  <si>
    <t>借款单位</t>
  </si>
  <si>
    <t>出借日期</t>
  </si>
  <si>
    <t>借款金额</t>
  </si>
  <si>
    <t>拟消化金额</t>
  </si>
  <si>
    <t>借款用途</t>
  </si>
  <si>
    <t>竹城公路指挥部</t>
  </si>
  <si>
    <t>2004.11.12</t>
  </si>
  <si>
    <t>工程项目需要</t>
  </si>
  <si>
    <t>财政局预算股</t>
  </si>
  <si>
    <t>2004.11.22</t>
  </si>
  <si>
    <t>资金调度（从代管资金专户调入金库）</t>
  </si>
  <si>
    <t>武冈市饮水安全项目指挥部、武冈市城乡供水有限公司</t>
  </si>
  <si>
    <t>2018.10.22</t>
  </si>
  <si>
    <t>饮水安全覆盖PPP项目资本金</t>
  </si>
  <si>
    <t>国有资产管理办公室</t>
  </si>
  <si>
    <t>2015.4.23</t>
  </si>
  <si>
    <t>企业改制借款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</si>
</sst>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;[Red]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20"/>
      <name val="方正大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等线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/>
    <xf numFmtId="0" fontId="0" fillId="7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输出 4 20 3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5" sqref="C15"/>
    </sheetView>
  </sheetViews>
  <sheetFormatPr defaultColWidth="9" defaultRowHeight="13.5" outlineLevelCol="5"/>
  <cols>
    <col min="1" max="1" width="5.125" style="66" customWidth="1"/>
    <col min="2" max="2" width="15" style="67" customWidth="1"/>
    <col min="3" max="3" width="36.875" style="66" customWidth="1"/>
    <col min="4" max="4" width="9.375" style="67" customWidth="1"/>
    <col min="5" max="5" width="13" style="67" customWidth="1"/>
    <col min="6" max="6" width="12" style="68" customWidth="1"/>
    <col min="7" max="16384" width="9" style="68"/>
  </cols>
  <sheetData>
    <row r="1" spans="1:2">
      <c r="A1" s="69" t="s">
        <v>0</v>
      </c>
      <c r="B1" s="69"/>
    </row>
    <row r="2" ht="33" customHeight="1" spans="1:5">
      <c r="A2" s="70" t="s">
        <v>1</v>
      </c>
      <c r="B2" s="71"/>
      <c r="C2" s="70"/>
      <c r="D2" s="70"/>
      <c r="E2" s="70"/>
    </row>
    <row r="3" spans="4:5">
      <c r="D3" s="72"/>
      <c r="E3" s="73" t="s">
        <v>2</v>
      </c>
    </row>
    <row r="4" ht="30" customHeight="1" spans="1:6">
      <c r="A4" s="74" t="s">
        <v>3</v>
      </c>
      <c r="B4" s="75" t="s">
        <v>4</v>
      </c>
      <c r="C4" s="75" t="s">
        <v>5</v>
      </c>
      <c r="D4" s="74" t="s">
        <v>6</v>
      </c>
      <c r="E4" s="75" t="s">
        <v>7</v>
      </c>
      <c r="F4" s="76" t="s">
        <v>8</v>
      </c>
    </row>
    <row r="5" ht="30" customHeight="1" spans="1:6">
      <c r="A5" s="74">
        <v>1</v>
      </c>
      <c r="B5" s="77" t="s">
        <v>9</v>
      </c>
      <c r="C5" s="78" t="s">
        <v>10</v>
      </c>
      <c r="D5" s="74">
        <v>300</v>
      </c>
      <c r="E5" s="77" t="s">
        <v>11</v>
      </c>
      <c r="F5" s="79" t="s">
        <v>12</v>
      </c>
    </row>
    <row r="6" ht="30" customHeight="1" spans="1:6">
      <c r="A6" s="74">
        <v>2</v>
      </c>
      <c r="B6" s="77" t="s">
        <v>13</v>
      </c>
      <c r="C6" s="77" t="s">
        <v>14</v>
      </c>
      <c r="D6" s="74">
        <v>300</v>
      </c>
      <c r="E6" s="77" t="s">
        <v>15</v>
      </c>
      <c r="F6" s="79" t="s">
        <v>16</v>
      </c>
    </row>
    <row r="7" ht="45" customHeight="1" spans="1:6">
      <c r="A7" s="74">
        <v>3</v>
      </c>
      <c r="B7" s="77" t="s">
        <v>17</v>
      </c>
      <c r="C7" s="77" t="s">
        <v>18</v>
      </c>
      <c r="D7" s="74">
        <v>398</v>
      </c>
      <c r="E7" s="77" t="s">
        <v>15</v>
      </c>
      <c r="F7" s="79" t="s">
        <v>19</v>
      </c>
    </row>
    <row r="8" ht="96" customHeight="1" spans="1:6">
      <c r="A8" s="74">
        <v>4</v>
      </c>
      <c r="B8" s="77" t="s">
        <v>17</v>
      </c>
      <c r="C8" s="77" t="s">
        <v>20</v>
      </c>
      <c r="D8" s="74">
        <v>491</v>
      </c>
      <c r="E8" s="77" t="s">
        <v>15</v>
      </c>
      <c r="F8" s="79" t="s">
        <v>21</v>
      </c>
    </row>
    <row r="9" ht="74" customHeight="1" spans="1:6">
      <c r="A9" s="74">
        <v>5</v>
      </c>
      <c r="B9" s="77" t="s">
        <v>22</v>
      </c>
      <c r="C9" s="77" t="s">
        <v>23</v>
      </c>
      <c r="D9" s="74">
        <v>1221</v>
      </c>
      <c r="E9" s="77" t="s">
        <v>24</v>
      </c>
      <c r="F9" s="79" t="s">
        <v>25</v>
      </c>
    </row>
    <row r="10" ht="42" customHeight="1" spans="1:6">
      <c r="A10" s="74">
        <v>6</v>
      </c>
      <c r="B10" s="77" t="s">
        <v>26</v>
      </c>
      <c r="C10" s="77" t="s">
        <v>27</v>
      </c>
      <c r="D10" s="74">
        <v>887</v>
      </c>
      <c r="E10" s="77" t="s">
        <v>28</v>
      </c>
      <c r="F10" s="79" t="s">
        <v>29</v>
      </c>
    </row>
    <row r="11" ht="36" customHeight="1" spans="1:6">
      <c r="A11" s="74">
        <v>7</v>
      </c>
      <c r="B11" s="78" t="s">
        <v>30</v>
      </c>
      <c r="C11" s="77" t="s">
        <v>31</v>
      </c>
      <c r="D11" s="74">
        <v>384</v>
      </c>
      <c r="E11" s="77" t="s">
        <v>32</v>
      </c>
      <c r="F11" s="79" t="s">
        <v>33</v>
      </c>
    </row>
    <row r="12" ht="36" customHeight="1" spans="1:6">
      <c r="A12" s="74">
        <v>8</v>
      </c>
      <c r="B12" s="78" t="s">
        <v>30</v>
      </c>
      <c r="C12" s="77" t="s">
        <v>34</v>
      </c>
      <c r="D12" s="74">
        <v>190</v>
      </c>
      <c r="E12" s="77" t="s">
        <v>32</v>
      </c>
      <c r="F12" s="79" t="s">
        <v>33</v>
      </c>
    </row>
    <row r="13" ht="36" customHeight="1" spans="1:6">
      <c r="A13" s="74">
        <v>9</v>
      </c>
      <c r="B13" s="78" t="s">
        <v>35</v>
      </c>
      <c r="C13" s="77" t="s">
        <v>36</v>
      </c>
      <c r="D13" s="74">
        <v>1000</v>
      </c>
      <c r="E13" s="77" t="s">
        <v>11</v>
      </c>
      <c r="F13" s="79" t="s">
        <v>33</v>
      </c>
    </row>
    <row r="14" ht="30" customHeight="1" spans="1:6">
      <c r="A14" s="74">
        <v>10</v>
      </c>
      <c r="B14" s="77" t="s">
        <v>37</v>
      </c>
      <c r="C14" s="77" t="s">
        <v>38</v>
      </c>
      <c r="D14" s="74">
        <v>3000</v>
      </c>
      <c r="E14" s="77" t="s">
        <v>11</v>
      </c>
      <c r="F14" s="79" t="s">
        <v>39</v>
      </c>
    </row>
    <row r="15" ht="30" customHeight="1" spans="1:6">
      <c r="A15" s="74">
        <v>11</v>
      </c>
      <c r="B15" s="77" t="s">
        <v>37</v>
      </c>
      <c r="C15" s="77" t="s">
        <v>40</v>
      </c>
      <c r="D15" s="74">
        <v>1171</v>
      </c>
      <c r="E15" s="77" t="s">
        <v>11</v>
      </c>
      <c r="F15" s="79" t="s">
        <v>39</v>
      </c>
    </row>
    <row r="16" ht="30" customHeight="1" spans="1:6">
      <c r="A16" s="74">
        <v>12</v>
      </c>
      <c r="B16" s="77" t="s">
        <v>37</v>
      </c>
      <c r="C16" s="77" t="s">
        <v>41</v>
      </c>
      <c r="D16" s="74">
        <v>1719</v>
      </c>
      <c r="E16" s="77" t="s">
        <v>11</v>
      </c>
      <c r="F16" s="79" t="s">
        <v>39</v>
      </c>
    </row>
    <row r="17" ht="83" customHeight="1" spans="1:6">
      <c r="A17" s="74">
        <v>13</v>
      </c>
      <c r="B17" s="77" t="s">
        <v>42</v>
      </c>
      <c r="C17" s="77" t="s">
        <v>43</v>
      </c>
      <c r="D17" s="74">
        <v>7639</v>
      </c>
      <c r="E17" s="77" t="s">
        <v>44</v>
      </c>
      <c r="F17" s="79" t="s">
        <v>45</v>
      </c>
    </row>
    <row r="18" ht="30" customHeight="1" spans="1:6">
      <c r="A18" s="74"/>
      <c r="B18" s="77" t="s">
        <v>46</v>
      </c>
      <c r="C18" s="77"/>
      <c r="D18" s="74">
        <f>SUM(D5:D17)</f>
        <v>18700</v>
      </c>
      <c r="E18" s="77"/>
      <c r="F18" s="76"/>
    </row>
    <row r="20" spans="4:4">
      <c r="D20" s="72"/>
    </row>
  </sheetData>
  <sortState ref="B5:F22">
    <sortCondition ref="E5:E22"/>
  </sortState>
  <mergeCells count="2">
    <mergeCell ref="A1:B1"/>
    <mergeCell ref="A2:E2"/>
  </mergeCells>
  <pageMargins left="0.629861111111111" right="0.590277777777778" top="0.751388888888889" bottom="0.751388888888889" header="0.298611111111111" footer="0.298611111111111"/>
  <pageSetup paperSize="9" firstPageNumber="6" orientation="portrait" useFirstPageNumber="1" horizontalDpi="600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2" sqref="A2:D2"/>
    </sheetView>
  </sheetViews>
  <sheetFormatPr defaultColWidth="9" defaultRowHeight="13.5" outlineLevelCol="3"/>
  <cols>
    <col min="1" max="1" width="35.25" customWidth="1"/>
    <col min="2" max="4" width="16.875" customWidth="1"/>
  </cols>
  <sheetData>
    <row r="1" ht="14.25" spans="1:4">
      <c r="A1" s="2" t="s">
        <v>166</v>
      </c>
      <c r="B1" s="11"/>
      <c r="C1" s="11"/>
      <c r="D1" s="11"/>
    </row>
    <row r="2" ht="30" customHeight="1" spans="1:4">
      <c r="A2" s="12" t="s">
        <v>167</v>
      </c>
      <c r="B2" s="12"/>
      <c r="C2" s="12"/>
      <c r="D2" s="12"/>
    </row>
    <row r="3" ht="21" customHeight="1" spans="1:4">
      <c r="A3" s="13"/>
      <c r="B3" s="13"/>
      <c r="C3" s="11"/>
      <c r="D3" s="14" t="s">
        <v>2</v>
      </c>
    </row>
    <row r="4" ht="40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ht="40" customHeight="1" spans="1:4">
      <c r="A5" s="19" t="s">
        <v>168</v>
      </c>
      <c r="B5" s="10">
        <v>33</v>
      </c>
      <c r="C5" s="10">
        <f>SUM(C6:C7)</f>
        <v>6033</v>
      </c>
      <c r="D5" s="20">
        <f t="shared" ref="D5:D9" si="0">C5-B5</f>
        <v>6000</v>
      </c>
    </row>
    <row r="6" ht="40" customHeight="1" spans="1:4">
      <c r="A6" s="21" t="s">
        <v>169</v>
      </c>
      <c r="B6" s="10">
        <v>33</v>
      </c>
      <c r="C6" s="10">
        <v>33</v>
      </c>
      <c r="D6" s="20">
        <f t="shared" si="0"/>
        <v>0</v>
      </c>
    </row>
    <row r="7" ht="40" customHeight="1" spans="1:4">
      <c r="A7" s="21" t="s">
        <v>170</v>
      </c>
      <c r="B7" s="10"/>
      <c r="C7" s="10">
        <v>6000</v>
      </c>
      <c r="D7" s="20">
        <f t="shared" si="0"/>
        <v>6000</v>
      </c>
    </row>
    <row r="8" ht="40" customHeight="1" spans="1:4">
      <c r="A8" s="19" t="s">
        <v>164</v>
      </c>
      <c r="B8" s="10">
        <v>609</v>
      </c>
      <c r="C8" s="10">
        <v>1105</v>
      </c>
      <c r="D8" s="20">
        <f t="shared" si="0"/>
        <v>496</v>
      </c>
    </row>
    <row r="9" ht="40" customHeight="1" spans="1:4">
      <c r="A9" s="19" t="s">
        <v>171</v>
      </c>
      <c r="B9" s="10"/>
      <c r="C9" s="10"/>
      <c r="D9" s="20">
        <f t="shared" si="0"/>
        <v>0</v>
      </c>
    </row>
    <row r="10" ht="40" customHeight="1" spans="1:4">
      <c r="A10" s="15" t="s">
        <v>105</v>
      </c>
      <c r="B10" s="10">
        <f>B5+B8+B9</f>
        <v>642</v>
      </c>
      <c r="C10" s="10">
        <f>C5+C8+C9</f>
        <v>7138</v>
      </c>
      <c r="D10" s="10">
        <f>D5+D8+D9</f>
        <v>6496</v>
      </c>
    </row>
  </sheetData>
  <mergeCells count="2">
    <mergeCell ref="A2:D2"/>
    <mergeCell ref="A3:B3"/>
  </mergeCells>
  <pageMargins left="0.751388888888889" right="0.751388888888889" top="1" bottom="1" header="0.5" footer="0.5"/>
  <pageSetup paperSize="9" firstPageNumber="15" orientation="portrait" useFirstPageNumber="1" horizontalDpi="600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D9" sqref="D9"/>
    </sheetView>
  </sheetViews>
  <sheetFormatPr defaultColWidth="9" defaultRowHeight="14.25" outlineLevelCol="4"/>
  <cols>
    <col min="1" max="1" width="20.875" style="1" customWidth="1"/>
    <col min="2" max="2" width="13.625" style="1" customWidth="1"/>
    <col min="3" max="4" width="13.875" style="1" customWidth="1"/>
    <col min="5" max="5" width="25.5" style="1" customWidth="1"/>
    <col min="6" max="16382" width="9" style="1"/>
  </cols>
  <sheetData>
    <row r="1" ht="13.5" spans="1:1">
      <c r="A1" s="2" t="s">
        <v>172</v>
      </c>
    </row>
    <row r="2" ht="36" customHeight="1" spans="1:5">
      <c r="A2" s="3" t="s">
        <v>173</v>
      </c>
      <c r="B2" s="3"/>
      <c r="C2" s="3"/>
      <c r="D2" s="3"/>
      <c r="E2" s="3"/>
    </row>
    <row r="3" ht="24" customHeight="1" spans="1:5">
      <c r="A3" s="4"/>
      <c r="B3" s="4"/>
      <c r="C3" s="4"/>
      <c r="D3" s="4"/>
      <c r="E3" s="5" t="s">
        <v>2</v>
      </c>
    </row>
    <row r="4" ht="30" customHeight="1" spans="1:5">
      <c r="A4" s="6" t="s">
        <v>174</v>
      </c>
      <c r="B4" s="6" t="s">
        <v>175</v>
      </c>
      <c r="C4" s="6" t="s">
        <v>176</v>
      </c>
      <c r="D4" s="6" t="s">
        <v>177</v>
      </c>
      <c r="E4" s="6" t="s">
        <v>178</v>
      </c>
    </row>
    <row r="5" ht="30" customHeight="1" spans="1:5">
      <c r="A5" s="6" t="s">
        <v>179</v>
      </c>
      <c r="B5" s="7" t="s">
        <v>180</v>
      </c>
      <c r="C5" s="6">
        <v>200</v>
      </c>
      <c r="D5" s="6">
        <v>200</v>
      </c>
      <c r="E5" s="8" t="s">
        <v>181</v>
      </c>
    </row>
    <row r="6" ht="30" customHeight="1" spans="1:5">
      <c r="A6" s="6" t="s">
        <v>182</v>
      </c>
      <c r="B6" s="7" t="s">
        <v>183</v>
      </c>
      <c r="C6" s="6">
        <v>280</v>
      </c>
      <c r="D6" s="6">
        <v>280</v>
      </c>
      <c r="E6" s="8" t="s">
        <v>184</v>
      </c>
    </row>
    <row r="7" ht="49" customHeight="1" spans="1:5">
      <c r="A7" s="6" t="s">
        <v>185</v>
      </c>
      <c r="B7" s="7" t="s">
        <v>186</v>
      </c>
      <c r="C7" s="6">
        <v>2018.75</v>
      </c>
      <c r="D7" s="6">
        <v>2018.75</v>
      </c>
      <c r="E7" s="9" t="s">
        <v>187</v>
      </c>
    </row>
    <row r="8" ht="30" customHeight="1" spans="1:5">
      <c r="A8" s="6" t="s">
        <v>188</v>
      </c>
      <c r="B8" s="7" t="s">
        <v>189</v>
      </c>
      <c r="C8" s="6">
        <v>5000</v>
      </c>
      <c r="D8" s="6">
        <v>842.25</v>
      </c>
      <c r="E8" s="9" t="s">
        <v>190</v>
      </c>
    </row>
    <row r="9" ht="30" customHeight="1" spans="1:5">
      <c r="A9" s="10" t="s">
        <v>46</v>
      </c>
      <c r="B9" s="10"/>
      <c r="C9" s="10">
        <f>SUM(C5:C8)</f>
        <v>7498.75</v>
      </c>
      <c r="D9" s="10">
        <f>SUM(D5:D8)</f>
        <v>3341</v>
      </c>
      <c r="E9" s="10"/>
    </row>
  </sheetData>
  <mergeCells count="1">
    <mergeCell ref="A2:E2"/>
  </mergeCells>
  <pageMargins left="0.751388888888889" right="0.554861111111111" top="1" bottom="1" header="0.5" footer="0.5"/>
  <pageSetup paperSize="9" firstPageNumber="16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8" workbookViewId="0">
      <selection activeCell="G6" sqref="G6"/>
    </sheetView>
  </sheetViews>
  <sheetFormatPr defaultColWidth="9" defaultRowHeight="13.5" outlineLevelCol="5"/>
  <cols>
    <col min="1" max="1" width="5.125" style="49" customWidth="1"/>
    <col min="2" max="2" width="15.125" style="50" customWidth="1"/>
    <col min="3" max="3" width="30.875" style="50" customWidth="1"/>
    <col min="4" max="5" width="9" style="49"/>
    <col min="6" max="6" width="18.625" customWidth="1"/>
  </cols>
  <sheetData>
    <row r="1" ht="14.25" spans="1:2">
      <c r="A1" s="51" t="s">
        <v>47</v>
      </c>
      <c r="B1" s="52"/>
    </row>
    <row r="2" ht="22.5" spans="1:6">
      <c r="A2" s="53" t="s">
        <v>48</v>
      </c>
      <c r="B2" s="54"/>
      <c r="C2" s="54"/>
      <c r="D2" s="53"/>
      <c r="E2" s="53"/>
      <c r="F2" s="53"/>
    </row>
    <row r="3" ht="21" customHeight="1" spans="3:6">
      <c r="C3" s="55"/>
      <c r="D3" s="55"/>
      <c r="E3" s="55"/>
      <c r="F3" s="55" t="s">
        <v>2</v>
      </c>
    </row>
    <row r="4" ht="30" customHeight="1" spans="1:6">
      <c r="A4" s="56" t="s">
        <v>3</v>
      </c>
      <c r="B4" s="57" t="s">
        <v>4</v>
      </c>
      <c r="C4" s="57" t="s">
        <v>5</v>
      </c>
      <c r="D4" s="56" t="s">
        <v>6</v>
      </c>
      <c r="E4" s="56" t="s">
        <v>49</v>
      </c>
      <c r="F4" s="57" t="s">
        <v>7</v>
      </c>
    </row>
    <row r="5" ht="35" customHeight="1" spans="1:6">
      <c r="A5" s="56">
        <v>1</v>
      </c>
      <c r="B5" s="58" t="s">
        <v>50</v>
      </c>
      <c r="C5" s="58" t="s">
        <v>51</v>
      </c>
      <c r="D5" s="56">
        <v>19800</v>
      </c>
      <c r="E5" s="59" t="s">
        <v>52</v>
      </c>
      <c r="F5" s="60" t="s">
        <v>53</v>
      </c>
    </row>
    <row r="6" ht="35" customHeight="1" spans="1:6">
      <c r="A6" s="56">
        <v>2</v>
      </c>
      <c r="B6" s="58" t="s">
        <v>54</v>
      </c>
      <c r="C6" s="58" t="s">
        <v>55</v>
      </c>
      <c r="D6" s="56">
        <v>1100</v>
      </c>
      <c r="E6" s="59" t="s">
        <v>52</v>
      </c>
      <c r="F6" s="60" t="s">
        <v>53</v>
      </c>
    </row>
    <row r="7" ht="35" customHeight="1" spans="1:6">
      <c r="A7" s="56">
        <v>3</v>
      </c>
      <c r="B7" s="61" t="s">
        <v>56</v>
      </c>
      <c r="C7" s="61" t="s">
        <v>57</v>
      </c>
      <c r="D7" s="56">
        <v>6500</v>
      </c>
      <c r="E7" s="59" t="s">
        <v>52</v>
      </c>
      <c r="F7" s="62" t="s">
        <v>53</v>
      </c>
    </row>
    <row r="8" ht="42" customHeight="1" spans="1:6">
      <c r="A8" s="56">
        <v>4</v>
      </c>
      <c r="B8" s="58" t="s">
        <v>58</v>
      </c>
      <c r="C8" s="58" t="s">
        <v>59</v>
      </c>
      <c r="D8" s="56">
        <v>3600</v>
      </c>
      <c r="E8" s="59" t="s">
        <v>60</v>
      </c>
      <c r="F8" s="60" t="s">
        <v>53</v>
      </c>
    </row>
    <row r="9" ht="42" customHeight="1" spans="1:6">
      <c r="A9" s="56">
        <v>5</v>
      </c>
      <c r="B9" s="58" t="s">
        <v>61</v>
      </c>
      <c r="C9" s="58" t="s">
        <v>62</v>
      </c>
      <c r="D9" s="56">
        <v>1505</v>
      </c>
      <c r="E9" s="59" t="s">
        <v>60</v>
      </c>
      <c r="F9" s="60" t="s">
        <v>53</v>
      </c>
    </row>
    <row r="10" ht="35" customHeight="1" spans="1:6">
      <c r="A10" s="56">
        <v>6</v>
      </c>
      <c r="B10" s="58" t="s">
        <v>63</v>
      </c>
      <c r="C10" s="58" t="s">
        <v>64</v>
      </c>
      <c r="D10" s="56">
        <v>31.5</v>
      </c>
      <c r="E10" s="59" t="s">
        <v>60</v>
      </c>
      <c r="F10" s="60" t="s">
        <v>53</v>
      </c>
    </row>
    <row r="11" ht="48" customHeight="1" spans="1:6">
      <c r="A11" s="56">
        <v>7</v>
      </c>
      <c r="B11" s="63" t="s">
        <v>65</v>
      </c>
      <c r="C11" s="63" t="s">
        <v>66</v>
      </c>
      <c r="D11" s="56">
        <v>1600</v>
      </c>
      <c r="E11" s="59" t="s">
        <v>60</v>
      </c>
      <c r="F11" s="60" t="s">
        <v>53</v>
      </c>
    </row>
    <row r="12" ht="35" customHeight="1" spans="1:6">
      <c r="A12" s="56">
        <v>8</v>
      </c>
      <c r="B12" s="63" t="s">
        <v>67</v>
      </c>
      <c r="C12" s="63" t="s">
        <v>68</v>
      </c>
      <c r="D12" s="56">
        <v>1063.5</v>
      </c>
      <c r="E12" s="59" t="s">
        <v>60</v>
      </c>
      <c r="F12" s="60" t="s">
        <v>53</v>
      </c>
    </row>
    <row r="13" ht="35" customHeight="1" spans="1:6">
      <c r="A13" s="56">
        <v>9</v>
      </c>
      <c r="B13" s="63" t="s">
        <v>69</v>
      </c>
      <c r="C13" s="63" t="s">
        <v>70</v>
      </c>
      <c r="D13" s="56">
        <v>33200</v>
      </c>
      <c r="E13" s="59" t="s">
        <v>70</v>
      </c>
      <c r="F13" s="60" t="s">
        <v>53</v>
      </c>
    </row>
    <row r="14" ht="45" customHeight="1" spans="1:6">
      <c r="A14" s="56">
        <v>10</v>
      </c>
      <c r="B14" s="63" t="s">
        <v>58</v>
      </c>
      <c r="C14" s="64" t="s">
        <v>71</v>
      </c>
      <c r="D14" s="56">
        <v>876.69</v>
      </c>
      <c r="E14" s="59" t="s">
        <v>72</v>
      </c>
      <c r="F14" s="60" t="s">
        <v>53</v>
      </c>
    </row>
    <row r="15" ht="45" customHeight="1" spans="1:6">
      <c r="A15" s="56">
        <v>11</v>
      </c>
      <c r="B15" s="63" t="s">
        <v>73</v>
      </c>
      <c r="C15" s="63" t="s">
        <v>74</v>
      </c>
      <c r="D15" s="56">
        <v>6940.31</v>
      </c>
      <c r="E15" s="59" t="s">
        <v>72</v>
      </c>
      <c r="F15" s="60" t="s">
        <v>53</v>
      </c>
    </row>
    <row r="16" ht="45" customHeight="1" spans="1:6">
      <c r="A16" s="56">
        <v>12</v>
      </c>
      <c r="B16" s="63" t="s">
        <v>61</v>
      </c>
      <c r="C16" s="63" t="s">
        <v>75</v>
      </c>
      <c r="D16" s="56">
        <v>17383</v>
      </c>
      <c r="E16" s="59" t="s">
        <v>72</v>
      </c>
      <c r="F16" s="60" t="s">
        <v>53</v>
      </c>
    </row>
    <row r="17" ht="35" customHeight="1" spans="1:6">
      <c r="A17" s="56"/>
      <c r="B17" s="63" t="s">
        <v>46</v>
      </c>
      <c r="C17" s="63"/>
      <c r="D17" s="56">
        <f>SUM(D5:D16)</f>
        <v>93600</v>
      </c>
      <c r="E17" s="56"/>
      <c r="F17" s="65"/>
    </row>
  </sheetData>
  <mergeCells count="2">
    <mergeCell ref="A1:B1"/>
    <mergeCell ref="A2:F2"/>
  </mergeCells>
  <pageMargins left="0.700694444444445" right="0.700694444444445" top="0.751388888888889" bottom="0.751388888888889" header="0.298611111111111" footer="0.298611111111111"/>
  <pageSetup paperSize="9" firstPageNumber="7" orientation="portrait" useFirstPageNumber="1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opLeftCell="A9" workbookViewId="0">
      <selection activeCell="G6" sqref="G6"/>
    </sheetView>
  </sheetViews>
  <sheetFormatPr defaultColWidth="9" defaultRowHeight="14.25"/>
  <cols>
    <col min="1" max="1" width="28.625" style="11" customWidth="1"/>
    <col min="2" max="2" width="19.875" style="11" customWidth="1"/>
    <col min="3" max="3" width="19.875" style="40" customWidth="1"/>
    <col min="4" max="4" width="19.875" style="11" customWidth="1"/>
    <col min="5" max="16370" width="9" style="11" customWidth="1"/>
    <col min="16371" max="16377" width="9" style="32"/>
  </cols>
  <sheetData>
    <row r="1" s="11" customFormat="1" spans="1:3">
      <c r="A1" s="11" t="s">
        <v>76</v>
      </c>
      <c r="C1" s="40"/>
    </row>
    <row r="2" s="11" customFormat="1" ht="31.5" customHeight="1" spans="1:4">
      <c r="A2" s="12" t="s">
        <v>77</v>
      </c>
      <c r="B2" s="12"/>
      <c r="C2" s="12"/>
      <c r="D2" s="12"/>
    </row>
    <row r="3" s="11" customFormat="1" ht="17.25" customHeight="1" spans="1:4">
      <c r="A3" s="41"/>
      <c r="B3" s="41"/>
      <c r="C3" s="42"/>
      <c r="D3" s="43" t="s">
        <v>2</v>
      </c>
    </row>
    <row r="4" s="2" customFormat="1" ht="28.5" customHeight="1" spans="1:4">
      <c r="A4" s="15" t="s">
        <v>78</v>
      </c>
      <c r="B4" s="16" t="s">
        <v>79</v>
      </c>
      <c r="C4" s="17" t="s">
        <v>80</v>
      </c>
      <c r="D4" s="18" t="s">
        <v>81</v>
      </c>
    </row>
    <row r="5" s="2" customFormat="1" ht="30" customHeight="1" spans="1:4">
      <c r="A5" s="34" t="s">
        <v>82</v>
      </c>
      <c r="B5" s="44">
        <f>SUM(B6:B7)</f>
        <v>108950</v>
      </c>
      <c r="C5" s="44">
        <f>SUM(C6:C7)</f>
        <v>108950</v>
      </c>
      <c r="D5" s="20">
        <f>C5-B5</f>
        <v>0</v>
      </c>
    </row>
    <row r="6" s="2" customFormat="1" ht="30" customHeight="1" spans="1:4">
      <c r="A6" s="22" t="s">
        <v>83</v>
      </c>
      <c r="B6" s="45">
        <v>65370</v>
      </c>
      <c r="C6" s="45">
        <v>65370</v>
      </c>
      <c r="D6" s="20">
        <f>C6-B6</f>
        <v>0</v>
      </c>
    </row>
    <row r="7" s="2" customFormat="1" ht="30" customHeight="1" spans="1:4">
      <c r="A7" s="22" t="s">
        <v>84</v>
      </c>
      <c r="B7" s="45">
        <v>43580</v>
      </c>
      <c r="C7" s="45">
        <v>43580</v>
      </c>
      <c r="D7" s="20">
        <f>C7-B7</f>
        <v>0</v>
      </c>
    </row>
    <row r="8" s="2" customFormat="1" ht="30" customHeight="1" spans="1:4">
      <c r="A8" s="34" t="s">
        <v>85</v>
      </c>
      <c r="B8" s="44">
        <f>SUM(B9:B11)</f>
        <v>375104</v>
      </c>
      <c r="C8" s="44">
        <f>SUM(C9:C11)</f>
        <v>375104</v>
      </c>
      <c r="D8" s="20">
        <f>C8-B8</f>
        <v>0</v>
      </c>
    </row>
    <row r="9" s="2" customFormat="1" ht="30" customHeight="1" spans="1:4">
      <c r="A9" s="22" t="s">
        <v>86</v>
      </c>
      <c r="B9" s="45">
        <v>8765</v>
      </c>
      <c r="C9" s="45">
        <v>8765</v>
      </c>
      <c r="D9" s="20">
        <f t="shared" ref="D9:D18" si="0">C9-B9</f>
        <v>0</v>
      </c>
    </row>
    <row r="10" s="2" customFormat="1" ht="30" customHeight="1" spans="1:4">
      <c r="A10" s="22" t="s">
        <v>87</v>
      </c>
      <c r="B10" s="45">
        <v>344991</v>
      </c>
      <c r="C10" s="45">
        <v>344991</v>
      </c>
      <c r="D10" s="20">
        <f t="shared" si="0"/>
        <v>0</v>
      </c>
    </row>
    <row r="11" s="2" customFormat="1" ht="30" customHeight="1" spans="1:4">
      <c r="A11" s="22" t="s">
        <v>88</v>
      </c>
      <c r="B11" s="45">
        <v>21348</v>
      </c>
      <c r="C11" s="45">
        <v>21348</v>
      </c>
      <c r="D11" s="20">
        <f t="shared" si="0"/>
        <v>0</v>
      </c>
    </row>
    <row r="12" s="37" customFormat="1" ht="30" customHeight="1" spans="1:16384">
      <c r="A12" s="34" t="s">
        <v>89</v>
      </c>
      <c r="B12" s="46">
        <v>1857</v>
      </c>
      <c r="C12" s="47">
        <v>1857</v>
      </c>
      <c r="D12" s="20">
        <f t="shared" si="0"/>
        <v>0</v>
      </c>
      <c r="XEW12" s="39"/>
      <c r="XEX12" s="39"/>
      <c r="XEY12" s="39"/>
      <c r="XEZ12" s="39"/>
      <c r="XFA12" s="39"/>
      <c r="XFB12" s="39"/>
      <c r="XFC12" s="39"/>
      <c r="XFD12" s="39"/>
    </row>
    <row r="13" s="2" customFormat="1" ht="30" customHeight="1" spans="1:4">
      <c r="A13" s="22" t="s">
        <v>90</v>
      </c>
      <c r="B13" s="48"/>
      <c r="C13" s="48">
        <f>SUM(C14:C15)</f>
        <v>41638</v>
      </c>
      <c r="D13" s="20">
        <f t="shared" si="0"/>
        <v>41638</v>
      </c>
    </row>
    <row r="14" s="2" customFormat="1" ht="30" customHeight="1" spans="1:4">
      <c r="A14" s="22" t="s">
        <v>91</v>
      </c>
      <c r="B14" s="45"/>
      <c r="C14" s="10">
        <v>18700</v>
      </c>
      <c r="D14" s="20">
        <f t="shared" si="0"/>
        <v>18700</v>
      </c>
    </row>
    <row r="15" s="2" customFormat="1" ht="30" customHeight="1" spans="1:4">
      <c r="A15" s="22" t="s">
        <v>92</v>
      </c>
      <c r="B15" s="48"/>
      <c r="C15" s="10">
        <v>22938</v>
      </c>
      <c r="D15" s="20">
        <f t="shared" si="0"/>
        <v>22938</v>
      </c>
    </row>
    <row r="16" s="37" customFormat="1" ht="30" customHeight="1" spans="1:16384">
      <c r="A16" s="34" t="s">
        <v>93</v>
      </c>
      <c r="B16" s="46"/>
      <c r="C16" s="47"/>
      <c r="D16" s="20">
        <f t="shared" si="0"/>
        <v>0</v>
      </c>
      <c r="XEW16" s="39"/>
      <c r="XEX16" s="39"/>
      <c r="XEY16" s="39"/>
      <c r="XEZ16" s="39"/>
      <c r="XFA16" s="39"/>
      <c r="XFB16" s="39"/>
      <c r="XFC16" s="39"/>
      <c r="XFD16" s="39"/>
    </row>
    <row r="17" s="37" customFormat="1" ht="30" customHeight="1" spans="1:16384">
      <c r="A17" s="34" t="s">
        <v>94</v>
      </c>
      <c r="B17" s="46">
        <f>SUM(B18:B19)</f>
        <v>57609</v>
      </c>
      <c r="C17" s="46">
        <f>SUM(C18:C19)</f>
        <v>57609</v>
      </c>
      <c r="D17" s="20">
        <f t="shared" si="0"/>
        <v>0</v>
      </c>
      <c r="XEW17" s="39"/>
      <c r="XEX17" s="39"/>
      <c r="XEY17" s="39"/>
      <c r="XEZ17" s="39"/>
      <c r="XFA17" s="39"/>
      <c r="XFB17" s="39"/>
      <c r="XFC17" s="39"/>
      <c r="XFD17" s="39"/>
    </row>
    <row r="18" s="2" customFormat="1" ht="30" customHeight="1" spans="1:4">
      <c r="A18" s="22" t="s">
        <v>95</v>
      </c>
      <c r="B18" s="48">
        <v>57000</v>
      </c>
      <c r="C18" s="48">
        <v>57000</v>
      </c>
      <c r="D18" s="20">
        <f t="shared" si="0"/>
        <v>0</v>
      </c>
    </row>
    <row r="19" s="2" customFormat="1" ht="30" customHeight="1" spans="1:4">
      <c r="A19" s="22" t="s">
        <v>96</v>
      </c>
      <c r="B19" s="48">
        <v>609</v>
      </c>
      <c r="C19" s="48">
        <v>609</v>
      </c>
      <c r="D19" s="20">
        <v>0</v>
      </c>
    </row>
    <row r="20" s="37" customFormat="1" ht="30" customHeight="1" spans="1:16384">
      <c r="A20" s="18" t="s">
        <v>97</v>
      </c>
      <c r="B20" s="44">
        <f>B5+B8+B12+B13+B16+B17</f>
        <v>543520</v>
      </c>
      <c r="C20" s="44">
        <f>C5+C8+C12+C13+C16+C17</f>
        <v>585158</v>
      </c>
      <c r="D20" s="44">
        <f>D5+D8+D12+D13+D16+D17</f>
        <v>41638</v>
      </c>
      <c r="XEW20" s="39"/>
      <c r="XEX20" s="39"/>
      <c r="XEY20" s="39"/>
      <c r="XEZ20" s="39"/>
      <c r="XFA20" s="39"/>
      <c r="XFB20" s="39"/>
      <c r="XFC20" s="39"/>
      <c r="XFD20" s="39"/>
    </row>
    <row r="21" s="11" customFormat="1" spans="3:3">
      <c r="C21" s="40"/>
    </row>
    <row r="22" s="11" customFormat="1" spans="3:3">
      <c r="C22" s="40"/>
    </row>
    <row r="23" s="11" customFormat="1" spans="3:3">
      <c r="C23" s="40"/>
    </row>
    <row r="24" s="11" customFormat="1" spans="3:3">
      <c r="C24" s="40"/>
    </row>
  </sheetData>
  <mergeCells count="2">
    <mergeCell ref="A2:D2"/>
    <mergeCell ref="A3:C3"/>
  </mergeCells>
  <printOptions horizontalCentered="1"/>
  <pageMargins left="0.66875" right="0.590277777777778" top="0.554861111111111" bottom="0.554861111111111" header="0.298611111111111" footer="0.298611111111111"/>
  <pageSetup paperSize="9" firstPageNumber="8" fitToWidth="0" fitToHeight="0" orientation="portrait" useFirstPageNumber="1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G6" sqref="G6"/>
    </sheetView>
  </sheetViews>
  <sheetFormatPr defaultColWidth="9" defaultRowHeight="14.25"/>
  <cols>
    <col min="1" max="1" width="29.375" style="11" customWidth="1"/>
    <col min="2" max="4" width="18" style="11" customWidth="1"/>
    <col min="5" max="16369" width="9" style="11" customWidth="1"/>
    <col min="16370" max="16376" width="9" style="32"/>
  </cols>
  <sheetData>
    <row r="1" s="11" customFormat="1" spans="1:1">
      <c r="A1" s="11" t="s">
        <v>98</v>
      </c>
    </row>
    <row r="2" s="11" customFormat="1" ht="31.5" customHeight="1" spans="1:4">
      <c r="A2" s="12" t="s">
        <v>99</v>
      </c>
      <c r="B2" s="12"/>
      <c r="C2" s="12"/>
      <c r="D2" s="12"/>
    </row>
    <row r="3" s="11" customFormat="1" ht="17.25" customHeight="1" spans="1:4">
      <c r="A3" s="33"/>
      <c r="B3" s="4"/>
      <c r="C3" s="4"/>
      <c r="D3" s="4" t="s">
        <v>2</v>
      </c>
    </row>
    <row r="4" s="2" customFormat="1" ht="40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s="2" customFormat="1" ht="40" customHeight="1" spans="1:4">
      <c r="A5" s="34" t="s">
        <v>100</v>
      </c>
      <c r="B5" s="35">
        <v>523931</v>
      </c>
      <c r="C5" s="20">
        <v>542631</v>
      </c>
      <c r="D5" s="20">
        <f t="shared" ref="D5:D10" si="0">C5-B5</f>
        <v>18700</v>
      </c>
    </row>
    <row r="6" s="2" customFormat="1" ht="40" customHeight="1" spans="1:4">
      <c r="A6" s="34" t="s">
        <v>101</v>
      </c>
      <c r="B6" s="35">
        <v>5204</v>
      </c>
      <c r="C6" s="20">
        <v>28142</v>
      </c>
      <c r="D6" s="20">
        <f t="shared" si="0"/>
        <v>22938</v>
      </c>
    </row>
    <row r="7" s="37" customFormat="1" ht="40" customHeight="1" spans="1:16384">
      <c r="A7" s="34" t="s">
        <v>102</v>
      </c>
      <c r="B7" s="35">
        <v>12500</v>
      </c>
      <c r="C7" s="38">
        <v>12500</v>
      </c>
      <c r="D7" s="20">
        <f t="shared" si="0"/>
        <v>0</v>
      </c>
      <c r="XEW7" s="39"/>
      <c r="XEX7" s="39"/>
      <c r="XEY7" s="39"/>
      <c r="XEZ7" s="39"/>
      <c r="XFA7" s="39"/>
      <c r="XFB7" s="39"/>
      <c r="XFC7" s="39"/>
      <c r="XFD7" s="39"/>
    </row>
    <row r="8" s="37" customFormat="1" ht="40" customHeight="1" spans="1:16384">
      <c r="A8" s="34" t="s">
        <v>103</v>
      </c>
      <c r="B8" s="35"/>
      <c r="C8" s="38"/>
      <c r="D8" s="20">
        <f t="shared" si="0"/>
        <v>0</v>
      </c>
      <c r="XEW8" s="39"/>
      <c r="XEX8" s="39"/>
      <c r="XEY8" s="39"/>
      <c r="XEZ8" s="39"/>
      <c r="XFA8" s="39"/>
      <c r="XFB8" s="39"/>
      <c r="XFC8" s="39"/>
      <c r="XFD8" s="39"/>
    </row>
    <row r="9" s="2" customFormat="1" ht="40" customHeight="1" spans="1:4">
      <c r="A9" s="34" t="s">
        <v>104</v>
      </c>
      <c r="B9" s="35">
        <v>1885</v>
      </c>
      <c r="C9" s="20">
        <v>1885</v>
      </c>
      <c r="D9" s="20">
        <f t="shared" si="0"/>
        <v>0</v>
      </c>
    </row>
    <row r="10" s="37" customFormat="1" ht="40" customHeight="1" spans="1:16384">
      <c r="A10" s="18" t="s">
        <v>105</v>
      </c>
      <c r="B10" s="35">
        <f>SUM(B5:B9)</f>
        <v>543520</v>
      </c>
      <c r="C10" s="35">
        <f>SUM(C5:C9)</f>
        <v>585158</v>
      </c>
      <c r="D10" s="20">
        <f t="shared" si="0"/>
        <v>41638</v>
      </c>
      <c r="XEW10" s="39"/>
      <c r="XEX10" s="39"/>
      <c r="XEY10" s="39"/>
      <c r="XEZ10" s="39"/>
      <c r="XFA10" s="39"/>
      <c r="XFB10" s="39"/>
      <c r="XFC10" s="39"/>
      <c r="XFD10" s="39"/>
    </row>
    <row r="11" s="11" customFormat="1"/>
    <row r="12" s="11" customFormat="1"/>
    <row r="13" s="11" customFormat="1"/>
    <row r="14" s="11" customFormat="1"/>
  </sheetData>
  <mergeCells count="1">
    <mergeCell ref="A2:D2"/>
  </mergeCells>
  <printOptions horizontalCentered="1"/>
  <pageMargins left="0.66875" right="0.590277777777778" top="0.554861111111111" bottom="0.554861111111111" header="0.298611111111111" footer="0.298611111111111"/>
  <pageSetup paperSize="9" firstPageNumber="9" fitToWidth="0" fitToHeight="0" orientation="portrait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14" workbookViewId="0">
      <selection activeCell="C19" sqref="C19"/>
    </sheetView>
  </sheetViews>
  <sheetFormatPr defaultColWidth="9" defaultRowHeight="14.25" outlineLevelCol="3"/>
  <cols>
    <col min="1" max="1" width="29.375" style="11" customWidth="1"/>
    <col min="2" max="4" width="18" style="11" customWidth="1"/>
    <col min="5" max="16358" width="9" style="11" customWidth="1"/>
    <col min="16359" max="16365" width="9" style="32"/>
  </cols>
  <sheetData>
    <row r="1" s="11" customFormat="1" spans="1:1">
      <c r="A1" s="11" t="s">
        <v>106</v>
      </c>
    </row>
    <row r="2" s="11" customFormat="1" ht="31.5" customHeight="1" spans="1:4">
      <c r="A2" s="12" t="s">
        <v>107</v>
      </c>
      <c r="B2" s="12"/>
      <c r="C2" s="12"/>
      <c r="D2" s="12"/>
    </row>
    <row r="3" s="11" customFormat="1" ht="17.25" customHeight="1" spans="1:4">
      <c r="A3" s="33"/>
      <c r="B3" s="4"/>
      <c r="C3" s="4"/>
      <c r="D3" s="4" t="s">
        <v>2</v>
      </c>
    </row>
    <row r="4" s="2" customFormat="1" ht="28.5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s="2" customFormat="1" ht="28" customHeight="1" spans="1:4">
      <c r="A5" s="34" t="s">
        <v>108</v>
      </c>
      <c r="B5" s="35">
        <v>65853</v>
      </c>
      <c r="C5" s="35">
        <v>65853</v>
      </c>
      <c r="D5" s="20">
        <f t="shared" ref="D5:D26" si="0">C5-B5</f>
        <v>0</v>
      </c>
    </row>
    <row r="6" s="2" customFormat="1" ht="28" customHeight="1" spans="1:4">
      <c r="A6" s="34" t="s">
        <v>109</v>
      </c>
      <c r="B6" s="35">
        <v>577</v>
      </c>
      <c r="C6" s="35">
        <v>577</v>
      </c>
      <c r="D6" s="20">
        <f t="shared" si="0"/>
        <v>0</v>
      </c>
    </row>
    <row r="7" s="2" customFormat="1" ht="28" customHeight="1" spans="1:4">
      <c r="A7" s="34" t="s">
        <v>110</v>
      </c>
      <c r="B7" s="35">
        <v>17983</v>
      </c>
      <c r="C7" s="35">
        <v>18870</v>
      </c>
      <c r="D7" s="20">
        <f t="shared" si="0"/>
        <v>887</v>
      </c>
    </row>
    <row r="8" s="2" customFormat="1" ht="28" customHeight="1" spans="1:4">
      <c r="A8" s="34" t="s">
        <v>111</v>
      </c>
      <c r="B8" s="35">
        <v>141110</v>
      </c>
      <c r="C8" s="35">
        <v>147331</v>
      </c>
      <c r="D8" s="20">
        <f t="shared" si="0"/>
        <v>6221</v>
      </c>
    </row>
    <row r="9" s="2" customFormat="1" ht="28" customHeight="1" spans="1:4">
      <c r="A9" s="34" t="s">
        <v>112</v>
      </c>
      <c r="B9" s="35">
        <v>4081</v>
      </c>
      <c r="C9" s="35">
        <v>4081</v>
      </c>
      <c r="D9" s="20">
        <f t="shared" si="0"/>
        <v>0</v>
      </c>
    </row>
    <row r="10" s="2" customFormat="1" ht="28" customHeight="1" spans="1:4">
      <c r="A10" s="34" t="s">
        <v>113</v>
      </c>
      <c r="B10" s="35">
        <v>7527</v>
      </c>
      <c r="C10" s="35">
        <v>8716</v>
      </c>
      <c r="D10" s="20">
        <f t="shared" si="0"/>
        <v>1189</v>
      </c>
    </row>
    <row r="11" s="2" customFormat="1" ht="28" customHeight="1" spans="1:4">
      <c r="A11" s="34" t="s">
        <v>114</v>
      </c>
      <c r="B11" s="35">
        <v>70935</v>
      </c>
      <c r="C11" s="35">
        <v>70935</v>
      </c>
      <c r="D11" s="20">
        <f t="shared" si="0"/>
        <v>0</v>
      </c>
    </row>
    <row r="12" s="2" customFormat="1" ht="28" customHeight="1" spans="1:4">
      <c r="A12" s="34" t="s">
        <v>115</v>
      </c>
      <c r="B12" s="35">
        <v>33771</v>
      </c>
      <c r="C12" s="35">
        <v>33771</v>
      </c>
      <c r="D12" s="20">
        <f t="shared" si="0"/>
        <v>0</v>
      </c>
    </row>
    <row r="13" s="2" customFormat="1" ht="28" customHeight="1" spans="1:4">
      <c r="A13" s="34" t="s">
        <v>116</v>
      </c>
      <c r="B13" s="35">
        <v>7633</v>
      </c>
      <c r="C13" s="35">
        <v>7633</v>
      </c>
      <c r="D13" s="20">
        <f t="shared" si="0"/>
        <v>0</v>
      </c>
    </row>
    <row r="14" s="2" customFormat="1" ht="28" customHeight="1" spans="1:4">
      <c r="A14" s="34" t="s">
        <v>117</v>
      </c>
      <c r="B14" s="35">
        <v>29475</v>
      </c>
      <c r="C14" s="35">
        <v>36665</v>
      </c>
      <c r="D14" s="20">
        <f t="shared" si="0"/>
        <v>7190</v>
      </c>
    </row>
    <row r="15" s="2" customFormat="1" ht="28" customHeight="1" spans="1:4">
      <c r="A15" s="34" t="s">
        <v>118</v>
      </c>
      <c r="B15" s="35">
        <v>80362</v>
      </c>
      <c r="C15" s="35">
        <v>83575</v>
      </c>
      <c r="D15" s="20">
        <f t="shared" si="0"/>
        <v>3213</v>
      </c>
    </row>
    <row r="16" s="2" customFormat="1" ht="28" customHeight="1" spans="1:4">
      <c r="A16" s="34" t="s">
        <v>119</v>
      </c>
      <c r="B16" s="35">
        <v>14085</v>
      </c>
      <c r="C16" s="35">
        <v>14085</v>
      </c>
      <c r="D16" s="20">
        <f t="shared" si="0"/>
        <v>0</v>
      </c>
    </row>
    <row r="17" s="2" customFormat="1" ht="28" customHeight="1" spans="1:4">
      <c r="A17" s="34" t="s">
        <v>120</v>
      </c>
      <c r="B17" s="35">
        <v>3375</v>
      </c>
      <c r="C17" s="35">
        <v>3375</v>
      </c>
      <c r="D17" s="20">
        <f t="shared" si="0"/>
        <v>0</v>
      </c>
    </row>
    <row r="18" s="2" customFormat="1" ht="28" customHeight="1" spans="1:4">
      <c r="A18" s="34" t="s">
        <v>121</v>
      </c>
      <c r="B18" s="35">
        <v>2674</v>
      </c>
      <c r="C18" s="35">
        <v>2674</v>
      </c>
      <c r="D18" s="20">
        <f t="shared" si="0"/>
        <v>0</v>
      </c>
    </row>
    <row r="19" s="2" customFormat="1" ht="28" customHeight="1" spans="1:4">
      <c r="A19" s="34" t="s">
        <v>122</v>
      </c>
      <c r="B19" s="35">
        <v>36</v>
      </c>
      <c r="C19" s="35">
        <v>36</v>
      </c>
      <c r="D19" s="20">
        <v>0</v>
      </c>
    </row>
    <row r="20" s="2" customFormat="1" ht="28" customHeight="1" spans="1:4">
      <c r="A20" s="34" t="s">
        <v>123</v>
      </c>
      <c r="B20" s="35">
        <v>4705</v>
      </c>
      <c r="C20" s="35">
        <v>4705</v>
      </c>
      <c r="D20" s="20">
        <f t="shared" si="0"/>
        <v>0</v>
      </c>
    </row>
    <row r="21" s="2" customFormat="1" ht="28" customHeight="1" spans="1:4">
      <c r="A21" s="34" t="s">
        <v>124</v>
      </c>
      <c r="B21" s="35">
        <v>9928</v>
      </c>
      <c r="C21" s="35">
        <v>9928</v>
      </c>
      <c r="D21" s="20">
        <f t="shared" si="0"/>
        <v>0</v>
      </c>
    </row>
    <row r="22" s="2" customFormat="1" ht="28" customHeight="1" spans="1:4">
      <c r="A22" s="34" t="s">
        <v>125</v>
      </c>
      <c r="B22" s="35">
        <v>7424</v>
      </c>
      <c r="C22" s="35">
        <v>7424</v>
      </c>
      <c r="D22" s="20">
        <f t="shared" si="0"/>
        <v>0</v>
      </c>
    </row>
    <row r="23" s="2" customFormat="1" ht="28" customHeight="1" spans="1:4">
      <c r="A23" s="34" t="s">
        <v>126</v>
      </c>
      <c r="B23" s="35">
        <v>3867</v>
      </c>
      <c r="C23" s="35">
        <v>3867</v>
      </c>
      <c r="D23" s="20">
        <f t="shared" si="0"/>
        <v>0</v>
      </c>
    </row>
    <row r="24" s="2" customFormat="1" ht="28" customHeight="1" spans="1:4">
      <c r="A24" s="34" t="s">
        <v>127</v>
      </c>
      <c r="B24" s="35">
        <v>8530</v>
      </c>
      <c r="C24" s="35">
        <v>8530</v>
      </c>
      <c r="D24" s="20">
        <f t="shared" si="0"/>
        <v>0</v>
      </c>
    </row>
    <row r="25" s="2" customFormat="1" ht="28" customHeight="1" spans="1:4">
      <c r="A25" s="34" t="s">
        <v>128</v>
      </c>
      <c r="B25" s="35">
        <v>10000</v>
      </c>
      <c r="C25" s="35">
        <v>10000</v>
      </c>
      <c r="D25" s="20">
        <f t="shared" si="0"/>
        <v>0</v>
      </c>
    </row>
    <row r="26" s="2" customFormat="1" ht="28" customHeight="1" spans="1:4">
      <c r="A26" s="34" t="s">
        <v>129</v>
      </c>
      <c r="B26" s="35"/>
      <c r="C26" s="20"/>
      <c r="D26" s="20">
        <f t="shared" si="0"/>
        <v>0</v>
      </c>
    </row>
    <row r="27" s="2" customFormat="1" ht="28" customHeight="1" spans="1:4">
      <c r="A27" s="34" t="s">
        <v>130</v>
      </c>
      <c r="B27" s="36">
        <f>SUM(B5:B26)</f>
        <v>523931</v>
      </c>
      <c r="C27" s="36">
        <f>SUM(C5:C26)</f>
        <v>542631</v>
      </c>
      <c r="D27" s="36">
        <f>SUM(D5:D26)</f>
        <v>18700</v>
      </c>
    </row>
    <row r="28" s="11" customFormat="1"/>
    <row r="29" s="11" customFormat="1"/>
    <row r="30" s="11" customFormat="1"/>
    <row r="31" s="11" customFormat="1"/>
  </sheetData>
  <mergeCells count="1">
    <mergeCell ref="A2:D2"/>
  </mergeCells>
  <printOptions horizontalCentered="1"/>
  <pageMargins left="0.66875" right="0.590277777777778" top="0.554861111111111" bottom="0.554861111111111" header="0.298611111111111" footer="0.298611111111111"/>
  <pageSetup paperSize="9" firstPageNumber="10" fitToWidth="0" fitToHeight="0" orientation="portrait" useFirstPageNumber="1" horizont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4" workbookViewId="0">
      <selection activeCell="G6" sqref="G6"/>
    </sheetView>
  </sheetViews>
  <sheetFormatPr defaultColWidth="9" defaultRowHeight="14.25" outlineLevelCol="3"/>
  <cols>
    <col min="1" max="1" width="31.875" style="11" customWidth="1"/>
    <col min="2" max="4" width="16" style="11" customWidth="1"/>
    <col min="5" max="16376" width="9" style="11"/>
  </cols>
  <sheetData>
    <row r="1" ht="13.5" spans="1:1">
      <c r="A1" s="2" t="s">
        <v>131</v>
      </c>
    </row>
    <row r="2" ht="39" customHeight="1" spans="1:4">
      <c r="A2" s="12" t="s">
        <v>132</v>
      </c>
      <c r="B2" s="12"/>
      <c r="C2" s="12"/>
      <c r="D2" s="12"/>
    </row>
    <row r="3" ht="17.25" customHeight="1" spans="1:4">
      <c r="A3" s="30"/>
      <c r="B3" s="30"/>
      <c r="D3" s="14" t="s">
        <v>2</v>
      </c>
    </row>
    <row r="4" s="2" customFormat="1" ht="40" customHeight="1" spans="1:4">
      <c r="A4" s="15" t="s">
        <v>78</v>
      </c>
      <c r="B4" s="16" t="s">
        <v>79</v>
      </c>
      <c r="C4" s="17" t="s">
        <v>80</v>
      </c>
      <c r="D4" s="18" t="s">
        <v>81</v>
      </c>
    </row>
    <row r="5" s="2" customFormat="1" ht="40" customHeight="1" spans="1:4">
      <c r="A5" s="31" t="s">
        <v>133</v>
      </c>
      <c r="B5" s="6">
        <v>88700</v>
      </c>
      <c r="C5" s="6">
        <v>88700</v>
      </c>
      <c r="D5" s="20">
        <f t="shared" ref="D5:D12" si="0">C5-B5</f>
        <v>0</v>
      </c>
    </row>
    <row r="6" s="2" customFormat="1" ht="40" customHeight="1" spans="1:4">
      <c r="A6" s="31" t="s">
        <v>85</v>
      </c>
      <c r="B6" s="6">
        <f>SUM(B7:B8)</f>
        <v>3300</v>
      </c>
      <c r="C6" s="6">
        <f>SUM(C7:C8)</f>
        <v>25454</v>
      </c>
      <c r="D6" s="20">
        <f t="shared" si="0"/>
        <v>22154</v>
      </c>
    </row>
    <row r="7" s="2" customFormat="1" ht="40" customHeight="1" spans="1:4">
      <c r="A7" s="31" t="s">
        <v>134</v>
      </c>
      <c r="B7" s="6">
        <v>3300</v>
      </c>
      <c r="C7" s="6">
        <v>3300</v>
      </c>
      <c r="D7" s="20">
        <f t="shared" si="0"/>
        <v>0</v>
      </c>
    </row>
    <row r="8" s="2" customFormat="1" ht="40" customHeight="1" spans="1:4">
      <c r="A8" s="31" t="s">
        <v>135</v>
      </c>
      <c r="B8" s="6"/>
      <c r="C8" s="6">
        <v>22154</v>
      </c>
      <c r="D8" s="20">
        <f t="shared" si="0"/>
        <v>22154</v>
      </c>
    </row>
    <row r="9" s="2" customFormat="1" ht="40" customHeight="1" spans="1:4">
      <c r="A9" s="31" t="s">
        <v>89</v>
      </c>
      <c r="B9" s="6">
        <v>4717</v>
      </c>
      <c r="C9" s="6">
        <v>4717</v>
      </c>
      <c r="D9" s="20">
        <f t="shared" si="0"/>
        <v>0</v>
      </c>
    </row>
    <row r="10" s="2" customFormat="1" ht="40" customHeight="1" spans="1:4">
      <c r="A10" s="31" t="s">
        <v>136</v>
      </c>
      <c r="B10" s="6"/>
      <c r="C10" s="20">
        <f>SUM(C11:C12)</f>
        <v>93600</v>
      </c>
      <c r="D10" s="20">
        <f t="shared" si="0"/>
        <v>93600</v>
      </c>
    </row>
    <row r="11" s="2" customFormat="1" ht="40" customHeight="1" spans="1:4">
      <c r="A11" s="31" t="s">
        <v>137</v>
      </c>
      <c r="B11" s="6"/>
      <c r="C11" s="20">
        <v>93600</v>
      </c>
      <c r="D11" s="20">
        <f t="shared" si="0"/>
        <v>93600</v>
      </c>
    </row>
    <row r="12" s="2" customFormat="1" ht="40" customHeight="1" spans="1:4">
      <c r="A12" s="31" t="s">
        <v>138</v>
      </c>
      <c r="B12" s="6"/>
      <c r="C12" s="20">
        <v>0</v>
      </c>
      <c r="D12" s="20">
        <f t="shared" si="0"/>
        <v>0</v>
      </c>
    </row>
    <row r="13" s="2" customFormat="1" ht="40" customHeight="1" spans="1:4">
      <c r="A13" s="18" t="s">
        <v>139</v>
      </c>
      <c r="B13" s="6">
        <f>B5+B6+B9+B10</f>
        <v>96717</v>
      </c>
      <c r="C13" s="6">
        <f>C5+C6+C9+C10</f>
        <v>212471</v>
      </c>
      <c r="D13" s="6">
        <f>D5+D6+D9+D10</f>
        <v>115754</v>
      </c>
    </row>
    <row r="14" ht="30" customHeight="1" spans="1:2">
      <c r="A14" s="28"/>
      <c r="B14" s="29"/>
    </row>
  </sheetData>
  <mergeCells count="2">
    <mergeCell ref="A2:D2"/>
    <mergeCell ref="A14:B14"/>
  </mergeCells>
  <printOptions horizontalCentered="1"/>
  <pageMargins left="0.751388888888889" right="0.751388888888889" top="0.708333333333333" bottom="0.590277777777778" header="0.5" footer="0.314583333333333"/>
  <pageSetup paperSize="9" firstPageNumber="11" fitToWidth="0" fitToHeight="0" orientation="portrait" useFirstPageNumber="1" horizontalDpi="600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8" sqref="A8"/>
    </sheetView>
  </sheetViews>
  <sheetFormatPr defaultColWidth="9" defaultRowHeight="14.25" outlineLevelCol="3"/>
  <cols>
    <col min="1" max="1" width="31.875" style="11" customWidth="1"/>
    <col min="2" max="4" width="16.375" style="11" customWidth="1"/>
    <col min="5" max="16376" width="9" style="11"/>
  </cols>
  <sheetData>
    <row r="1" ht="13.5" spans="1:1">
      <c r="A1" s="2" t="s">
        <v>140</v>
      </c>
    </row>
    <row r="2" ht="24.75" customHeight="1" spans="1:4">
      <c r="A2" s="12" t="s">
        <v>141</v>
      </c>
      <c r="B2" s="12"/>
      <c r="C2" s="12"/>
      <c r="D2" s="12"/>
    </row>
    <row r="3" ht="17.25" customHeight="1" spans="1:4">
      <c r="A3" s="13"/>
      <c r="B3" s="13"/>
      <c r="D3" s="14" t="s">
        <v>2</v>
      </c>
    </row>
    <row r="4" s="2" customFormat="1" ht="40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s="2" customFormat="1" ht="40" customHeight="1" spans="1:4">
      <c r="A5" s="22" t="s">
        <v>142</v>
      </c>
      <c r="B5" s="10">
        <v>39676</v>
      </c>
      <c r="C5" s="20">
        <v>153610</v>
      </c>
      <c r="D5" s="20">
        <f>C5-B5</f>
        <v>113934</v>
      </c>
    </row>
    <row r="6" s="2" customFormat="1" ht="40" customHeight="1" spans="1:4">
      <c r="A6" s="22" t="s">
        <v>143</v>
      </c>
      <c r="B6" s="10">
        <v>57000</v>
      </c>
      <c r="C6" s="20">
        <v>57000</v>
      </c>
      <c r="D6" s="20">
        <f>C6-B6</f>
        <v>0</v>
      </c>
    </row>
    <row r="7" s="2" customFormat="1" ht="40" customHeight="1" spans="1:4">
      <c r="A7" s="22" t="s">
        <v>102</v>
      </c>
      <c r="B7" s="10"/>
      <c r="C7" s="20">
        <v>0</v>
      </c>
      <c r="D7" s="20">
        <f>C7-B7</f>
        <v>0</v>
      </c>
    </row>
    <row r="8" s="2" customFormat="1" ht="40" customHeight="1" spans="1:4">
      <c r="A8" s="22" t="s">
        <v>144</v>
      </c>
      <c r="B8" s="10"/>
      <c r="C8" s="20">
        <v>1820</v>
      </c>
      <c r="D8" s="20">
        <f>C8-B8</f>
        <v>1820</v>
      </c>
    </row>
    <row r="9" s="2" customFormat="1" ht="40" customHeight="1" spans="1:4">
      <c r="A9" s="22" t="s">
        <v>104</v>
      </c>
      <c r="B9" s="10">
        <v>41</v>
      </c>
      <c r="C9" s="20">
        <v>41</v>
      </c>
      <c r="D9" s="20">
        <f>C9-B9</f>
        <v>0</v>
      </c>
    </row>
    <row r="10" s="2" customFormat="1" ht="40" customHeight="1" spans="1:4">
      <c r="A10" s="18" t="s">
        <v>145</v>
      </c>
      <c r="B10" s="10">
        <f>SUM(B5:B9)</f>
        <v>96717</v>
      </c>
      <c r="C10" s="10">
        <f>SUM(C5:C9)</f>
        <v>212471</v>
      </c>
      <c r="D10" s="10">
        <f>SUM(D5:D9)</f>
        <v>115754</v>
      </c>
    </row>
    <row r="11" ht="23.25" customHeight="1" spans="1:2">
      <c r="A11" s="28"/>
      <c r="B11" s="29"/>
    </row>
  </sheetData>
  <mergeCells count="3">
    <mergeCell ref="A2:D2"/>
    <mergeCell ref="A3:B3"/>
    <mergeCell ref="A11:B11"/>
  </mergeCells>
  <pageMargins left="0.751388888888889" right="0.751388888888889" top="0.708333333333333" bottom="0.590277777777778" header="0.5" footer="0.314583333333333"/>
  <pageSetup paperSize="9" firstPageNumber="12" fitToWidth="0" fitToHeight="0" orientation="portrait" useFirstPageNumber="1" horizontalDpi="600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2" workbookViewId="0">
      <selection activeCell="E9" sqref="E9"/>
    </sheetView>
  </sheetViews>
  <sheetFormatPr defaultColWidth="9" defaultRowHeight="14.25" outlineLevelCol="3"/>
  <cols>
    <col min="1" max="1" width="31.875" style="11" customWidth="1"/>
    <col min="2" max="4" width="16.625" style="11" customWidth="1"/>
    <col min="5" max="16376" width="9" style="11"/>
  </cols>
  <sheetData>
    <row r="1" ht="27" customHeight="1" spans="1:1">
      <c r="A1" s="4" t="s">
        <v>146</v>
      </c>
    </row>
    <row r="2" ht="24.75" customHeight="1" spans="1:4">
      <c r="A2" s="12" t="s">
        <v>147</v>
      </c>
      <c r="B2" s="12"/>
      <c r="C2" s="12"/>
      <c r="D2" s="12"/>
    </row>
    <row r="3" ht="17.25" customHeight="1" spans="1:2">
      <c r="A3" s="13"/>
      <c r="B3" s="13"/>
    </row>
    <row r="4" s="2" customFormat="1" ht="53.25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s="2" customFormat="1" ht="30" customHeight="1" spans="1:4">
      <c r="A5" s="24" t="s">
        <v>148</v>
      </c>
      <c r="B5" s="10"/>
      <c r="C5" s="20"/>
      <c r="D5" s="20"/>
    </row>
    <row r="6" s="2" customFormat="1" ht="30" customHeight="1" spans="1:4">
      <c r="A6" s="24" t="s">
        <v>149</v>
      </c>
      <c r="B6" s="10"/>
      <c r="C6" s="20"/>
      <c r="D6" s="20"/>
    </row>
    <row r="7" s="2" customFormat="1" ht="30" customHeight="1" spans="1:4">
      <c r="A7" s="25" t="s">
        <v>150</v>
      </c>
      <c r="B7" s="10"/>
      <c r="C7" s="20"/>
      <c r="D7" s="20"/>
    </row>
    <row r="8" s="2" customFormat="1" ht="30" customHeight="1" spans="1:4">
      <c r="A8" s="26" t="s">
        <v>151</v>
      </c>
      <c r="B8" s="10">
        <v>24465</v>
      </c>
      <c r="C8" s="10">
        <v>27906</v>
      </c>
      <c r="D8" s="20">
        <f t="shared" ref="D6:D9" si="0">C8-B8</f>
        <v>3441</v>
      </c>
    </row>
    <row r="9" s="2" customFormat="1" ht="30" customHeight="1" spans="1:4">
      <c r="A9" s="25" t="s">
        <v>152</v>
      </c>
      <c r="B9" s="10">
        <v>1000</v>
      </c>
      <c r="C9" s="10">
        <v>16000</v>
      </c>
      <c r="D9" s="20">
        <f t="shared" si="0"/>
        <v>15000</v>
      </c>
    </row>
    <row r="10" s="2" customFormat="1" ht="30" customHeight="1" spans="1:4">
      <c r="A10" s="27" t="s">
        <v>153</v>
      </c>
      <c r="B10" s="10"/>
      <c r="C10" s="10"/>
      <c r="D10" s="20"/>
    </row>
    <row r="11" s="2" customFormat="1" ht="30" customHeight="1" spans="1:4">
      <c r="A11" s="27" t="s">
        <v>154</v>
      </c>
      <c r="B11" s="10"/>
      <c r="C11" s="10">
        <v>1893</v>
      </c>
      <c r="D11" s="20">
        <f>C11-B11</f>
        <v>1893</v>
      </c>
    </row>
    <row r="12" s="2" customFormat="1" ht="30" customHeight="1" spans="1:4">
      <c r="A12" s="27" t="s">
        <v>155</v>
      </c>
      <c r="B12" s="10">
        <v>2000</v>
      </c>
      <c r="C12" s="10">
        <v>95600</v>
      </c>
      <c r="D12" s="20">
        <f>C12-B12</f>
        <v>93600</v>
      </c>
    </row>
    <row r="13" s="2" customFormat="1" ht="30" customHeight="1" spans="1:4">
      <c r="A13" s="27" t="s">
        <v>156</v>
      </c>
      <c r="B13" s="10">
        <v>12211</v>
      </c>
      <c r="C13" s="10">
        <v>12211</v>
      </c>
      <c r="D13" s="20">
        <v>0</v>
      </c>
    </row>
    <row r="14" s="2" customFormat="1" ht="30" customHeight="1" spans="1:4">
      <c r="A14" s="27" t="s">
        <v>157</v>
      </c>
      <c r="B14" s="10"/>
      <c r="C14" s="20"/>
      <c r="D14" s="20"/>
    </row>
    <row r="15" s="2" customFormat="1" ht="30" customHeight="1" spans="1:4">
      <c r="A15" s="22" t="s">
        <v>158</v>
      </c>
      <c r="B15" s="10">
        <f>SUM(B5:B14)</f>
        <v>39676</v>
      </c>
      <c r="C15" s="10">
        <f>SUM(C5:C14)</f>
        <v>153610</v>
      </c>
      <c r="D15" s="10">
        <f>SUM(D5:D14)</f>
        <v>113934</v>
      </c>
    </row>
    <row r="16" ht="23.25" customHeight="1" spans="1:2">
      <c r="A16" s="28"/>
      <c r="B16" s="29"/>
    </row>
  </sheetData>
  <mergeCells count="3">
    <mergeCell ref="A2:D2"/>
    <mergeCell ref="A3:B3"/>
    <mergeCell ref="A16:B16"/>
  </mergeCells>
  <pageMargins left="0.751388888888889" right="0.751388888888889" top="0.708333333333333" bottom="0.590277777777778" header="0.5" footer="0.314583333333333"/>
  <pageSetup paperSize="9" firstPageNumber="13" fitToWidth="0" fitToHeight="0" orientation="portrait" useFirstPageNumber="1" horizontalDpi="600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J6" sqref="J6"/>
    </sheetView>
  </sheetViews>
  <sheetFormatPr defaultColWidth="9" defaultRowHeight="13.5" outlineLevelCol="3"/>
  <cols>
    <col min="1" max="1" width="34.625" customWidth="1"/>
    <col min="2" max="4" width="17.25" customWidth="1"/>
  </cols>
  <sheetData>
    <row r="1" ht="14.25" spans="1:4">
      <c r="A1" s="2" t="s">
        <v>159</v>
      </c>
      <c r="B1" s="11"/>
      <c r="C1" s="11"/>
      <c r="D1" s="11"/>
    </row>
    <row r="2" ht="31" customHeight="1" spans="1:4">
      <c r="A2" s="12" t="s">
        <v>160</v>
      </c>
      <c r="B2" s="12"/>
      <c r="C2" s="12"/>
      <c r="D2" s="12"/>
    </row>
    <row r="3" ht="21" customHeight="1" spans="1:4">
      <c r="A3" s="13"/>
      <c r="B3" s="13"/>
      <c r="C3" s="11"/>
      <c r="D3" s="14" t="s">
        <v>2</v>
      </c>
    </row>
    <row r="4" ht="40" customHeight="1" spans="1:4">
      <c r="A4" s="15" t="s">
        <v>5</v>
      </c>
      <c r="B4" s="16" t="s">
        <v>79</v>
      </c>
      <c r="C4" s="17" t="s">
        <v>80</v>
      </c>
      <c r="D4" s="18" t="s">
        <v>81</v>
      </c>
    </row>
    <row r="5" ht="40" customHeight="1" spans="1:4">
      <c r="A5" s="22" t="s">
        <v>161</v>
      </c>
      <c r="B5" s="10">
        <v>609</v>
      </c>
      <c r="C5" s="10">
        <f>SUM(C6:C8)</f>
        <v>7105</v>
      </c>
      <c r="D5" s="20">
        <f>C5-B5</f>
        <v>6496</v>
      </c>
    </row>
    <row r="6" ht="40" customHeight="1" spans="1:4">
      <c r="A6" s="22" t="s">
        <v>162</v>
      </c>
      <c r="B6" s="10">
        <v>550</v>
      </c>
      <c r="C6" s="10">
        <v>550</v>
      </c>
      <c r="D6" s="20">
        <f>C6-B6</f>
        <v>0</v>
      </c>
    </row>
    <row r="7" ht="40" customHeight="1" spans="1:4">
      <c r="A7" s="22" t="s">
        <v>163</v>
      </c>
      <c r="B7" s="10">
        <v>59</v>
      </c>
      <c r="C7" s="10">
        <v>59</v>
      </c>
      <c r="D7" s="20">
        <f>C7-B7</f>
        <v>0</v>
      </c>
    </row>
    <row r="8" ht="40" customHeight="1" spans="1:4">
      <c r="A8" s="22" t="s">
        <v>164</v>
      </c>
      <c r="B8" s="10"/>
      <c r="C8" s="10">
        <v>6496</v>
      </c>
      <c r="D8" s="20">
        <f>C8-B8</f>
        <v>6496</v>
      </c>
    </row>
    <row r="9" ht="40" customHeight="1" spans="1:4">
      <c r="A9" s="22" t="s">
        <v>165</v>
      </c>
      <c r="B9" s="10">
        <v>8</v>
      </c>
      <c r="C9" s="10">
        <v>8</v>
      </c>
      <c r="D9" s="20"/>
    </row>
    <row r="10" ht="40" customHeight="1" spans="1:4">
      <c r="A10" s="22" t="s">
        <v>89</v>
      </c>
      <c r="B10" s="10">
        <v>25</v>
      </c>
      <c r="C10" s="10">
        <v>25</v>
      </c>
      <c r="D10" s="20">
        <f>C10-B10</f>
        <v>0</v>
      </c>
    </row>
    <row r="11" ht="40" customHeight="1" spans="1:4">
      <c r="A11" s="23" t="s">
        <v>97</v>
      </c>
      <c r="B11" s="10">
        <f>B5+B9+B10</f>
        <v>642</v>
      </c>
      <c r="C11" s="10">
        <f>C5+C9+C10</f>
        <v>7138</v>
      </c>
      <c r="D11" s="10">
        <f>D5+D9+D10</f>
        <v>6496</v>
      </c>
    </row>
  </sheetData>
  <mergeCells count="2">
    <mergeCell ref="A2:D2"/>
    <mergeCell ref="A3:B3"/>
  </mergeCells>
  <pageMargins left="0.751388888888889" right="0.751388888888889" top="1" bottom="1" header="0.5" footer="0.5"/>
  <pageSetup paperSize="9" firstPageNumber="14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一般债券安排方案</vt:lpstr>
      <vt:lpstr>专项债券安排方案</vt:lpstr>
      <vt:lpstr>一般公共预算收入调整方案</vt:lpstr>
      <vt:lpstr>一般公共预算支出调整方案</vt:lpstr>
      <vt:lpstr>本级一般公共预算支出调整方案</vt:lpstr>
      <vt:lpstr>政府性基金预算收入调整方案</vt:lpstr>
      <vt:lpstr>政府性基金预算支出调整方案</vt:lpstr>
      <vt:lpstr>本级政府性基金预算支出调整方案</vt:lpstr>
      <vt:lpstr>国有资本经营收入调整方案</vt:lpstr>
      <vt:lpstr>国有资本经营支出调整方案</vt:lpstr>
      <vt:lpstr>消化代管专户借款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2022-09-18T06:52:00Z</dcterms:created>
  <dcterms:modified xsi:type="dcterms:W3CDTF">2025-11-24T04:43:19Z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4698A0601B4449888D630D51A79F718C_13</vt:lpwstr>
  </property>
  <property fmtid="{D5CDD505-2E9C-101B-9397-08002B2CF9AE}" pid="3" name="KSOProductBuildVer">
    <vt:lpwstr>2052-11.1.0.10463</vt:lpwstr>
  </property>
</Properties>
</file>